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8F709848-0550-4781-AD5B-191A75E1D356}" xr6:coauthVersionLast="36" xr6:coauthVersionMax="45" xr10:uidLastSave="{00000000-0000-0000-0000-000000000000}"/>
  <bookViews>
    <workbookView xWindow="0" yWindow="0" windowWidth="28800" windowHeight="9105" activeTab="3" xr2:uid="{00000000-000D-0000-FFFF-FFFF00000000}"/>
  </bookViews>
  <sheets>
    <sheet name="Escala Valoración" sheetId="2" r:id="rId1"/>
    <sheet name="Formulario" sheetId="1" r:id="rId2"/>
    <sheet name="Resultados" sheetId="3" r:id="rId3"/>
    <sheet name="Valoración Cualitativa" sheetId="4" r:id="rId4"/>
  </sheets>
  <definedNames>
    <definedName name="_xlnm._FilterDatabase" localSheetId="1" hidden="1">Formulario!$A$6:$F$124</definedName>
    <definedName name="_xlnm.Print_Titles" localSheetId="1">Formulario!$2:$6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5" i="1" l="1"/>
  <c r="E108" i="1" l="1"/>
  <c r="E113" i="1"/>
  <c r="E122" i="1"/>
  <c r="E124" i="1" l="1"/>
  <c r="E123" i="1"/>
  <c r="E121" i="1"/>
  <c r="E119" i="1"/>
  <c r="E118" i="1"/>
  <c r="E117" i="1"/>
  <c r="E116" i="1"/>
  <c r="E114" i="1"/>
  <c r="E110" i="1"/>
  <c r="E109" i="1"/>
  <c r="E105" i="1"/>
  <c r="E104" i="1"/>
  <c r="E103" i="1"/>
  <c r="E102" i="1"/>
  <c r="E101" i="1"/>
  <c r="E99" i="1"/>
  <c r="E98" i="1"/>
  <c r="E96" i="1"/>
  <c r="E94" i="1"/>
  <c r="E93" i="1"/>
  <c r="E92" i="1"/>
  <c r="E91" i="1"/>
  <c r="E87" i="1"/>
  <c r="E86" i="1"/>
  <c r="E85" i="1"/>
  <c r="E84" i="1"/>
  <c r="E83" i="1"/>
  <c r="E81" i="1"/>
  <c r="E80" i="1"/>
  <c r="E79" i="1"/>
  <c r="E76" i="1"/>
  <c r="E75" i="1"/>
  <c r="E72" i="1"/>
  <c r="E71" i="1"/>
  <c r="E69" i="1"/>
  <c r="E68" i="1"/>
  <c r="E66" i="1"/>
  <c r="E65" i="1"/>
  <c r="E63" i="1"/>
  <c r="E62" i="1"/>
  <c r="E60" i="1"/>
  <c r="E59" i="1"/>
  <c r="E56" i="1"/>
  <c r="E54" i="1"/>
  <c r="E51" i="1"/>
  <c r="E49" i="1"/>
  <c r="E48" i="1"/>
  <c r="E46" i="1"/>
  <c r="E45" i="1"/>
  <c r="E40" i="1"/>
  <c r="E39" i="1"/>
  <c r="E38" i="1"/>
  <c r="E36" i="1"/>
  <c r="E35" i="1"/>
  <c r="E33" i="1"/>
  <c r="E32" i="1"/>
  <c r="E30" i="1"/>
  <c r="E29" i="1"/>
  <c r="E27" i="1"/>
  <c r="E26" i="1"/>
  <c r="E24" i="1"/>
  <c r="E23" i="1"/>
  <c r="E21" i="1"/>
  <c r="E20" i="1"/>
  <c r="E18" i="1"/>
  <c r="E17" i="1"/>
  <c r="E16" i="1"/>
  <c r="E14" i="1"/>
  <c r="E13" i="1"/>
  <c r="E11" i="1"/>
  <c r="E10" i="1"/>
  <c r="E9" i="1"/>
  <c r="E8" i="1"/>
  <c r="E120" i="1"/>
  <c r="E100" i="1"/>
  <c r="E97" i="1"/>
  <c r="E95" i="1"/>
  <c r="E90" i="1"/>
  <c r="E82" i="1"/>
  <c r="E78" i="1"/>
  <c r="E74" i="1"/>
  <c r="E70" i="1"/>
  <c r="E67" i="1"/>
  <c r="E64" i="1"/>
  <c r="E61" i="1"/>
  <c r="E58" i="1"/>
  <c r="E55" i="1"/>
  <c r="E53" i="1"/>
  <c r="E50" i="1"/>
  <c r="E47" i="1"/>
  <c r="E44" i="1"/>
  <c r="E37" i="1"/>
  <c r="E34" i="1"/>
  <c r="E31" i="1"/>
  <c r="E28" i="1"/>
  <c r="E25" i="1"/>
  <c r="E22" i="1"/>
  <c r="E19" i="1"/>
  <c r="E15" i="1"/>
  <c r="E12" i="1"/>
  <c r="E7" i="1"/>
  <c r="C14" i="3" l="1"/>
  <c r="C8" i="3"/>
  <c r="C10" i="3"/>
  <c r="C13" i="3"/>
  <c r="C15" i="3"/>
  <c r="C6" i="3"/>
  <c r="C12" i="3"/>
  <c r="C11" i="3"/>
  <c r="C9" i="3"/>
  <c r="C7" i="3" l="1"/>
  <c r="C17" i="3" l="1"/>
</calcChain>
</file>

<file path=xl/sharedStrings.xml><?xml version="1.0" encoding="utf-8"?>
<sst xmlns="http://schemas.openxmlformats.org/spreadsheetml/2006/main" count="632" uniqueCount="311">
  <si>
    <t>FORMULARIO PARA LA EVALUACIÓN DEL CONTROL INTERNO CONTABLE</t>
  </si>
  <si>
    <t>No.</t>
  </si>
  <si>
    <t>MARCO DE REFERENCIA DEL PROCESO CONTABLE</t>
  </si>
  <si>
    <t>POLÍTICAS CONTABLES</t>
  </si>
  <si>
    <t>TIPO</t>
  </si>
  <si>
    <t>CALIFICACIÓN</t>
  </si>
  <si>
    <t>TOTAL</t>
  </si>
  <si>
    <t>OBSERVACIONES</t>
  </si>
  <si>
    <t>¿La entidad ha definido las políticas contables que debe aplicar para el reconocimiento, medición, revelación y presentación de los hechos económicos de acuerdo con el marco normativo que le corresponde aplicar?</t>
  </si>
  <si>
    <t>Ex</t>
  </si>
  <si>
    <t>¿Se socializan las políticas con el personal involucrado en el proceso contable?</t>
  </si>
  <si>
    <t>Ef</t>
  </si>
  <si>
    <t>¿Las políticas establecidas son aplicadas en el desarrollo del proceso contable?</t>
  </si>
  <si>
    <t>¿Las políticas contables responden a la naturaleza y a la actividad de la entidad?</t>
  </si>
  <si>
    <t>¿Las políticas contables propenden por la representación fiel de la información financiera?</t>
  </si>
  <si>
    <t>1.1.</t>
  </si>
  <si>
    <t>1.2.</t>
  </si>
  <si>
    <t>1.3.</t>
  </si>
  <si>
    <t>1.4.</t>
  </si>
  <si>
    <t>¿Se establecen instrumentos (planes, procedimientos, manuales, reglas de negocio, guías, etc) para el seguimiento al cumplimiento de los planes de mejoramiento derivados de los hallazgos de auditoría interna o externa?</t>
  </si>
  <si>
    <t>¿Se socializan estos instrumentos de seguimiento con los responsables?</t>
  </si>
  <si>
    <t>¿Se hace seguimiento o monitoreo al cumplimiento de los planes de mejoramiento?</t>
  </si>
  <si>
    <t>2.1.</t>
  </si>
  <si>
    <t>2.2.</t>
  </si>
  <si>
    <t>¿La entidad cuenta con una política o instrumento (procedimiento, manual, regla de negocio, guía, instructivo, etc.) tendiente a facilitar el flujo de información relativo a los hechos económicos originados en cualquier dependencia?</t>
  </si>
  <si>
    <t>¿Se socializan estas herramientas con el personal involucrado en el proceso?</t>
  </si>
  <si>
    <t>¿Se tienen identificados los documentos idóneos mediante los cuales se informa al área contable?</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</si>
  <si>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</si>
  <si>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</si>
  <si>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¿Se ha socializado este instrumento con el personal involucrado en el proceso?</t>
  </si>
  <si>
    <t>¿Se verifica la individualización de los bienes físicos?</t>
  </si>
  <si>
    <t>3.1.</t>
  </si>
  <si>
    <t>3.2.</t>
  </si>
  <si>
    <t>3.3.</t>
  </si>
  <si>
    <t>4.1.</t>
  </si>
  <si>
    <t>4.2.</t>
  </si>
  <si>
    <t>¿Se socializan estas directrices, guías o procedimientos con el personal involucrado en el proceso?</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</si>
  <si>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</si>
  <si>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</si>
  <si>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¿Se socializa esta directriz, guía, lineamiento, procedimiento o instrucción con el personal involucrado en el proceso?</t>
  </si>
  <si>
    <t>¿Se verifica el cumplimiento de esta directriz, guía, lineamiento, procedimiento o instrucción?</t>
  </si>
  <si>
    <t>¿Se cuenta con una directriz, procedimiento, guía, lineamiento o instrucción para la presentación oportuna de la información financiera?</t>
  </si>
  <si>
    <t>¿Se cumple con la directriz, guía, lineamiento, procedimiento o instrucción?</t>
  </si>
  <si>
    <t>¿Existe un procedimiento para llevar a cabo, en forma adecuada, el cierre integral de la información producida en las áreas o dependencias que generan hechos económicos?</t>
  </si>
  <si>
    <t>¿Se cuenta con una directriz, guía o procedimiento para realizar las conciliaciones de las partidas más relevantes, a fin de lograr una adecuada identificación y medición?</t>
  </si>
  <si>
    <t>5.1.</t>
  </si>
  <si>
    <t>5.2.</t>
  </si>
  <si>
    <t>6.1.</t>
  </si>
  <si>
    <t>6.2.</t>
  </si>
  <si>
    <t>7.1.</t>
  </si>
  <si>
    <t>7.2.</t>
  </si>
  <si>
    <t>¿Se socializa este procedimiento con el personal involucrado en el proceso?</t>
  </si>
  <si>
    <t>¿Se cumple con el procedimiento?</t>
  </si>
  <si>
    <t>¿La entidad tiene implementadas directrices, procedimientos, guías o lineamientos para realizar periódicamente inventarios y cruces de información, que le permitan verificar la existencia de activos y pasivos?</t>
  </si>
  <si>
    <t>¿Se socializan las directrices, procedimientos, guías o lineamientos con el personal involucrado en el proceso?</t>
  </si>
  <si>
    <t>¿Se cumple con estas directrices, procedimientos, guías o lineamientos?</t>
  </si>
  <si>
    <t>¿Se tienen establecidas directrices, procedimientos, instrucciones, o lineamientos sobre análisis, depuración y seguimiento de cuentas para el mejoramiento y sostenibilidad de la calidad de la información?</t>
  </si>
  <si>
    <t>¿Se socializan estas directrices, procedimientos, instrucciones, o lineamientos con el personal involucrado en el proceso?</t>
  </si>
  <si>
    <t>¿Existen mecanismos para verificar el cumplimiento de estas directrices, procedimientos, instrucciones, o lineamientos?</t>
  </si>
  <si>
    <t>¿El análisis, la depuracion y el seguimiento de cuentas se realiza permanentemente o por lo menos periódicamente?</t>
  </si>
  <si>
    <t>8.1.</t>
  </si>
  <si>
    <t>8.2.</t>
  </si>
  <si>
    <t>9.1.</t>
  </si>
  <si>
    <t>9.2.</t>
  </si>
  <si>
    <t>10.1.</t>
  </si>
  <si>
    <t>10.2.</t>
  </si>
  <si>
    <t>10.3.</t>
  </si>
  <si>
    <t>IDENTIFICACIÓN</t>
  </si>
  <si>
    <t>¿Se evidencia por medio de flujogramas, u otra técnica o mecanismo, la forma como circula la información hacia el área contable?</t>
  </si>
  <si>
    <t>¿La entidad ha identificado los proveedores de información dentro del proceso contable?</t>
  </si>
  <si>
    <t>¿La entidad ha identificado los receptores de información dentro del proceso contable?</t>
  </si>
  <si>
    <t>¿Los derechos y obligaciones se encuentran debidamente individualizados en la contabilidad, bien sea por el área contable, o bien por otras dependencias?</t>
  </si>
  <si>
    <t>¿Los derechos y obligaciones se miden a partir de su individualización?</t>
  </si>
  <si>
    <t>¿La baja en cuentas es factible a partir de la individualización de los derechos y obligaciones?</t>
  </si>
  <si>
    <t>¿Para la identificación de los hechos económicos, se toma como base el marco normativo aplicable a la entidad?</t>
  </si>
  <si>
    <t>¿En el proceso de identificación se tienen en cuenta los criterios para el reconocimiento de los hechos económicos definidos en las normas?</t>
  </si>
  <si>
    <t>11.1.</t>
  </si>
  <si>
    <t>11.2.</t>
  </si>
  <si>
    <t>12.2.</t>
  </si>
  <si>
    <t>12.1.</t>
  </si>
  <si>
    <t>13.1.</t>
  </si>
  <si>
    <t>CLASIFICACIÓN</t>
  </si>
  <si>
    <t>ETAPAS DEL PROCESO CONTABLE</t>
  </si>
  <si>
    <t>¿Se utiliza la versión actualizada del Catálogo General de Cuentas correspondiente al marco normativo aplicable a la entidad?</t>
  </si>
  <si>
    <t>¿Se realizan revisiones permanentes sobre la vigencia del catálogo de cuentas?</t>
  </si>
  <si>
    <t>14.1.</t>
  </si>
  <si>
    <t>¿Se llevan registros individualizados de los hechos económicos ocurridos en la entidad?</t>
  </si>
  <si>
    <t>¿En el proceso de clasificación se consideran los criterios definidos en el marco normativo aplicable a la entidad?</t>
  </si>
  <si>
    <t>15.1.</t>
  </si>
  <si>
    <t>REGISTRO</t>
  </si>
  <si>
    <t>¿Los hechos económicos se contabilizan cronológicamente?</t>
  </si>
  <si>
    <t>¿Se verifica el registro contable cronológico de los hechos económicos?</t>
  </si>
  <si>
    <t>¿Se verifica el registro consecutivo de los hechos económicos en los libros de contabilidad?</t>
  </si>
  <si>
    <t>¿Los hechos económicos registrados están respaldados en documentos soporte idóneos?</t>
  </si>
  <si>
    <t>¿Se verifica que los registros contables cuenten con los documentos de origen interno o externo que los soporten?</t>
  </si>
  <si>
    <t>¿Se conservan y custodian los documentos soporte?</t>
  </si>
  <si>
    <t>¿Para el registro de los hechos económicos, se elaboran los respectivos comprobantes de contabilidad?</t>
  </si>
  <si>
    <t>¿Los comprobantes de contabilidad se realizan cronológicamente?</t>
  </si>
  <si>
    <t>¿Los comprobantes de contabilidad se enumeran consecutivamente?</t>
  </si>
  <si>
    <t>¿Los libros de contabilidad se encuentran debidamente soportados en comprobantes de contabilidad?</t>
  </si>
  <si>
    <t>¿La información de los libros de contabilidad coincide con la registrada en los comprobantes de contabilidad?</t>
  </si>
  <si>
    <t>16.1.</t>
  </si>
  <si>
    <t>16.2.</t>
  </si>
  <si>
    <t>17.1.</t>
  </si>
  <si>
    <t>17.2.</t>
  </si>
  <si>
    <t>18.1.</t>
  </si>
  <si>
    <t>18.2.</t>
  </si>
  <si>
    <t>19.1.</t>
  </si>
  <si>
    <t>19.2.</t>
  </si>
  <si>
    <t>En caso de haber diferencias entre los registros en los libros y los comprobantes de contabilidad, ¿se realizan las conciliaciones y ajustes necesarios?</t>
  </si>
  <si>
    <t>¿Existe algún mecanismo a través del cual se verifique la completitud de los registros contables?</t>
  </si>
  <si>
    <t>¿Dicho mecanismo se aplica de manera permanente o periódica?</t>
  </si>
  <si>
    <t>¿Los libros de contabilidad se encuentran actualizados y sus saldos están de acuerdo con el último informe trimestral transmitido a la Contaduría General de la Nación?</t>
  </si>
  <si>
    <t>20.1.</t>
  </si>
  <si>
    <t>20.2.</t>
  </si>
  <si>
    <t>MEDICIÓN INICIAL</t>
  </si>
  <si>
    <t>¿Los criterios de medición inicial de los hechos económicos utilizados por la entidad corresponden al marco normativo aplicable a la entidad?</t>
  </si>
  <si>
    <t>¿Los criterios de medición de los activos, pasivos, ingresos, gastos y costos contenidos en el marco normativo aplicable a la entidad, son de conocimiento del personal involucrado en el proceso contable?</t>
  </si>
  <si>
    <t>¿Los criterios de medición de los activos, pasivos, ingresos, gastos y costos se aplican conforme al marco normativo que le corresponde a la entidad?</t>
  </si>
  <si>
    <t>21.1.</t>
  </si>
  <si>
    <t>21.2.</t>
  </si>
  <si>
    <t>MEDICIÓN POSTERIOR</t>
  </si>
  <si>
    <t>¿Se calculan, de manera adecuada, los valores correspondientes a los procesos de depreciación, amortización, agotamiento y deterioro, según aplique?</t>
  </si>
  <si>
    <t>¿Los cálculos de depreciación se realizan con base en lo establecido en la política?</t>
  </si>
  <si>
    <t>¿La vida útil de la propiedad, planta y equipo, y la depreciación son objeto de revisión periódica?</t>
  </si>
  <si>
    <t>22.1.</t>
  </si>
  <si>
    <t>22.2.</t>
  </si>
  <si>
    <t>22.3.</t>
  </si>
  <si>
    <t>¿Se encuentran plenamente establecidos los criterios de medición posterior para cada uno de los elementos de los estados financieros?</t>
  </si>
  <si>
    <t>¿Los criterios se establecen con base en el marco normativo aplicable a la entidad?</t>
  </si>
  <si>
    <t>¿Se identifican los hechos económicos que deben ser objeto de actualización posterior?</t>
  </si>
  <si>
    <t>¿Se verifica que la medición posterior se efectúa con base en los criterios establecidos en el marco normativo aplicable a la entidad?</t>
  </si>
  <si>
    <t>¿La actualización de los hechos económicos se realiza de manera oportuna?</t>
  </si>
  <si>
    <t>¿Se soportan las mediciones fundamentadas en estimaciones o juicios de profesionales expertos ajenos al proceso contable?</t>
  </si>
  <si>
    <t>23.1.</t>
  </si>
  <si>
    <t>23.2.</t>
  </si>
  <si>
    <t>23.3.</t>
  </si>
  <si>
    <t>23.4.</t>
  </si>
  <si>
    <t>23.5.</t>
  </si>
  <si>
    <t>PRESENTACIÓN DE ESTADOS FINANCIEROS</t>
  </si>
  <si>
    <t>¿Se elaboran y presentan oportunamente los estados financieros a los usuarios de la información financiera?</t>
  </si>
  <si>
    <t>¿Se cuenta con una política, directriz, procedimiento, guía o lineamiento para la divulgación de los estados financieros?</t>
  </si>
  <si>
    <t>¿Se cumple la política, directriz, procedimiento, guía o lineamiento establecida para la divulgación de los estados financieros?</t>
  </si>
  <si>
    <t>¿Se tienen en cuenta los estados financieros para la toma de decisiones en la gestión de la entidad?</t>
  </si>
  <si>
    <t>¿Se elabora el juego completo de estados financieros, con corte al 31 de diciembre?</t>
  </si>
  <si>
    <t>24.1.</t>
  </si>
  <si>
    <t>24.2.</t>
  </si>
  <si>
    <t>24.3.</t>
  </si>
  <si>
    <t>24.4.</t>
  </si>
  <si>
    <t>¿Las cifras contenidas en los estados financieros coinciden con los saldos de los libros de contabilidad?</t>
  </si>
  <si>
    <t>¿Se realizan verificaciones de los saldos de las partidas de los estados financieros previo a la presentación de los estados financieros?</t>
  </si>
  <si>
    <t>¿Se utiliza un sistema de indicadores para analizar e interpretar la realidad financiera de la entidad?</t>
  </si>
  <si>
    <t>¿Los indicadores se ajustan a las necesidades de la entidad y del proceso contable?</t>
  </si>
  <si>
    <t>¿Se verifica la fiabilidad de la información utilizada como insumo para la elaboración del indicador?</t>
  </si>
  <si>
    <t>¿La información financiera presenta la suficiente ilustración para su adecuada comprensión por parte de los usuarios?</t>
  </si>
  <si>
    <t>¿Las notas a los estados financieros cumplen con las revelaciones requeridas en las normas para el reconocimiento, medición, revelación y presentación de los hechos económicos del marco normativo aplicable?</t>
  </si>
  <si>
    <t>¿El contenido de las notas a los estados financieros revela en forma suficiente la información de tipo cualitativo y cuantitativo para que sea útil al usuario?</t>
  </si>
  <si>
    <t>¿En las notas a los estados financieros, se hace referencia a las variaciones significativas que se presentan de un periodo a otro?</t>
  </si>
  <si>
    <t>25.1.</t>
  </si>
  <si>
    <t>26.1.</t>
  </si>
  <si>
    <t>26.2.</t>
  </si>
  <si>
    <t>27.1.</t>
  </si>
  <si>
    <t>27.2.</t>
  </si>
  <si>
    <t>27.3.</t>
  </si>
  <si>
    <t>27.4.</t>
  </si>
  <si>
    <t>¿Las notas explican la aplicación de metodologías o la aplicación de juicios profesionales en la preparación de la información, cuando a ello hay lugar?</t>
  </si>
  <si>
    <t>¿Se corrobora que la información presentada a los distintos usuarios de la información sea consistente?</t>
  </si>
  <si>
    <t>27.5.</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</si>
  <si>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</si>
  <si>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</si>
  <si>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¿Se verifica la consistencia de las cifras presentadas en los estados financieros con las presentadas en la rendición de cuentas o la presentada para propósitos específicos?</t>
  </si>
  <si>
    <t>¿Se presentan explicaciones que faciliten a los diferentes usuarios la comprensión de la información financiera presentada?</t>
  </si>
  <si>
    <t>28.1.</t>
  </si>
  <si>
    <t>28.2.</t>
  </si>
  <si>
    <t>GESTIÓN DEL RIESGO CONTABLE</t>
  </si>
  <si>
    <t>¿Existen mecanismos de identificación y monitoreo de los riesgos de índole contable?</t>
  </si>
  <si>
    <t>¿Se deja evidencia de la aplicación de estos mecanismos?</t>
  </si>
  <si>
    <t>¿Se ha establecido la probabilidad de ocurrencia y el impacto que puede tener, en la entidad, la materialización de los riesgos de índole contable?</t>
  </si>
  <si>
    <t>29.1.</t>
  </si>
  <si>
    <t>¿Se analizan y se da un tratamiento adecuado a los riesgos de índole contable en forma permanente?</t>
  </si>
  <si>
    <t>30.1.</t>
  </si>
  <si>
    <t>¿Los riesgos identificados se revisan y actualizan periódicamente?</t>
  </si>
  <si>
    <t>¿Se han establecido controles que permitan mitigar o neutralizar la ocurrencia de cada riesgo identificado?</t>
  </si>
  <si>
    <t>¿Se realizan autoevaluaciones periódicas para determinar la eficacia de los controles implementados en cada una de las actividades del proceso contable?</t>
  </si>
  <si>
    <t>¿Los funcionarios involucrados en el proceso contable poseen las habilidades y competencias necesarias para su ejecución?</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</si>
  <si>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</si>
  <si>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</si>
  <si>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¿Se verifica la ejecución del plan de capacitación?</t>
  </si>
  <si>
    <t>¿Se verifica que los programas de capacitación desarrollados apuntan al mejoramiento de competencias y habilidades?</t>
  </si>
  <si>
    <t>30.2.</t>
  </si>
  <si>
    <t>30.3.</t>
  </si>
  <si>
    <t>30.4.</t>
  </si>
  <si>
    <t>31.1.</t>
  </si>
  <si>
    <t>32.1.</t>
  </si>
  <si>
    <t>32.2.</t>
  </si>
  <si>
    <t>RANGOS DE CALIFICACIÓN DE LA EVALUACIÓN</t>
  </si>
  <si>
    <t>RANDO DE CALIFICACIÓN</t>
  </si>
  <si>
    <t>CALIFICACIÓN CUALITATIVA</t>
  </si>
  <si>
    <t>1.0 &lt;= CALIFICACIÓN &lt; 3.0</t>
  </si>
  <si>
    <t>DEFICIENTE</t>
  </si>
  <si>
    <t>3.0 &lt;= CALIFICACIÓN &lt; 4.0</t>
  </si>
  <si>
    <t>ADECUADO</t>
  </si>
  <si>
    <t>4.0 &lt;= CALIFICACIÓN &lt;= 5.0</t>
  </si>
  <si>
    <t>EFICIENTE</t>
  </si>
  <si>
    <t>EXISTENCIA (Ex)</t>
  </si>
  <si>
    <t>EFECTIVIDAD (Ef)</t>
  </si>
  <si>
    <t>RESPUESTA</t>
  </si>
  <si>
    <t>VALOR</t>
  </si>
  <si>
    <t>SI</t>
  </si>
  <si>
    <t>PARCIALMENTE</t>
  </si>
  <si>
    <t>NO</t>
  </si>
  <si>
    <t>FORTALEZAS</t>
  </si>
  <si>
    <t>DEBILIDADES</t>
  </si>
  <si>
    <t>AVANCES OBTENIDOS RESPECTO DE LAS EVALUACIONES Y RECOMENDACIONES REALIZADAS</t>
  </si>
  <si>
    <t>RECOMENDACIONES</t>
  </si>
  <si>
    <t>RESULTADOS DE LA EVALUACIÓN DEL CONTROL INTERNO CONTABLE</t>
  </si>
  <si>
    <t>EVALUACIÓN DEL CONTROL INTERNO CONTABLE</t>
  </si>
  <si>
    <t>PUNTAJE OBTENIDO</t>
  </si>
  <si>
    <t>INTERPRETACIÓN</t>
  </si>
  <si>
    <t>ETAPA DE RECONOCIMIENTO</t>
  </si>
  <si>
    <t xml:space="preserve">    IDENTIFICACIÓN</t>
  </si>
  <si>
    <t xml:space="preserve">    CLASIFICACIÓN</t>
  </si>
  <si>
    <t xml:space="preserve">    REGISTRO</t>
  </si>
  <si>
    <t xml:space="preserve">    MEDICIÓN INICIAL</t>
  </si>
  <si>
    <t xml:space="preserve">    MEDICIÓN POSTERIOR</t>
  </si>
  <si>
    <t xml:space="preserve"> </t>
  </si>
  <si>
    <t>ESE HOSPITAL DEL ROSARIO DE CAMPOALEGRE - HUILA</t>
  </si>
  <si>
    <t>VIGENCIA 2022</t>
  </si>
  <si>
    <t>Cuando se presentan planes de mejoramiento que arrojan  las auditorías internas y externas, Control Interno socializa con los responsables de aplicar las acciones de cumplimiento para la mejora.</t>
  </si>
  <si>
    <t>El Jefe de cada área responsable del Planes de Mejoramiento que arrojan  las auditorías internas y externas, realiza el seguimiento al cumplimiento de las acciones propuestas para la mejora, Control Interno verifica que estas acciones se hayan cumplido y existan evidencias.</t>
  </si>
  <si>
    <t>El personal conoce y aplica la existencia de esta directriz, guía, lineamiento, procedimiento o instrucción para el proceso contable.</t>
  </si>
  <si>
    <t>El personal conoce esta directriz, guía, lineamiento, procedimiento o instrucción para la presentación oportuna de la información financiera.</t>
  </si>
  <si>
    <t>El personal conoce la existencia de esta guía, lineamiento, procedimiento o instrucción para el cierre integral de la información producida en las áreas o dependencias que generan hechos económicos.</t>
  </si>
  <si>
    <t>El personal involucrado en el proceso, conoce la existencia de esta guía, lineamiento, procedimiento o instrucción.</t>
  </si>
  <si>
    <t>El Contador certifica el cumplimiento de acuerdo a  la normatividad contable.</t>
  </si>
  <si>
    <t>El Contador certifica  el cumplimiento con la presentación de la información financiera, se debe fortalecer el mecanismo documentado para realizar esta actividad.</t>
  </si>
  <si>
    <t>El Contador certifica el cumplimiento de acuerdo a  la normatividad contable aplicando la guía, lineamiento, procedimiento o instrucción de la CGN para la divulgación de los estados financieros.</t>
  </si>
  <si>
    <t>Se cuenta con personal profesional e idoneo para identificar el proceso contable.</t>
  </si>
  <si>
    <t>Talento Humano informa que realiza el seguimiento al PIC.</t>
  </si>
  <si>
    <t>El PIC apunta al mejoramiento de competencias  y habilidades.</t>
  </si>
  <si>
    <t>El personal encargado del proceso contable  conoce y aplica las políticas de la normatividad contable.</t>
  </si>
  <si>
    <t>Las políticas contables se aplican para garantizar que la información financiera de la ESE sea fidedigna a las operaciones realizadas.</t>
  </si>
  <si>
    <t>La ESE  tiene identificados los documentos institucionales que utiliza para el manejo de la información.</t>
  </si>
  <si>
    <t>La ESE cuenta con procedimientos, guias o lineamientos para identificar los bienes fisicos dentro del proceso contable.</t>
  </si>
  <si>
    <t>El Profesional Administrativo y Financiero la realiza a través de las evaluaciones de desempeño laboral y en los informes de supervisión.</t>
  </si>
  <si>
    <t>La ESE utiliza la directriz, procedimiento, guía, lineamiento o instrucción de la CGN, para la presentación oportuna de la información financiera.</t>
  </si>
  <si>
    <t>La ESE aplica la guía, lineamiento, procedimiento o instrucción de la CGN para llevar a cabo, en forma adecuada, el cierre integral de la información producida en las áreas o dependencias que generan hechos económicos.</t>
  </si>
  <si>
    <t>El Contador identifica los proveedores de información dentro del proceso contable.</t>
  </si>
  <si>
    <t>El Contador de la ESE individualiza los derechos y obligaciones en la contabilidad.</t>
  </si>
  <si>
    <t>La ESE identifica los hechos económicos, a través de la aplicación del marco normativo.</t>
  </si>
  <si>
    <t>El Contador certifica que aplica la versión actualizada del Catálogo General de Cuentas para la ESE.</t>
  </si>
  <si>
    <t>El Contador certifica que mantiene actualizada la vigencia del catálogo de cuentas para la ESE.</t>
  </si>
  <si>
    <t>El Contador certifica que aplica el uso de registros individualizados de los hechos económicos ocurridos en la ESE, de acuerdo a  la normatividad contable.</t>
  </si>
  <si>
    <t>El Contador certifica que aplica los criterios definidos en el marco normativo para la ESE, de acuerdo a  la normatividad contable.</t>
  </si>
  <si>
    <t>El Contador en su rol de responsable de preparar, verificar y presentar la información financiera de la ESE certifica el cumplimiento de acuerdo a  la normatividad contable.</t>
  </si>
  <si>
    <t>El Contador certifica el cumplimiento de acuerdo a  la normatividad contable</t>
  </si>
  <si>
    <t>La ESE  en su rendición de cuentas, tiene a disposición los estados financieros de la misma, con propósitos específicos que propendan por la transparencia.</t>
  </si>
  <si>
    <t xml:space="preserve">El Contador en el Informe de rendición de cuentas, presenta  las cifras de los estados financieros consistentes a las operaciones de la ESE. </t>
  </si>
  <si>
    <t>El Profesional Administrativo y Financiero de la ESE, informa que cuenta con personal profesional e idoneo en el proeso contable.</t>
  </si>
  <si>
    <t>El Profesional Administrativo y Financiero de la ESE, informa que es priorizado.</t>
  </si>
  <si>
    <t>¿Se verifican los indicios de deterioro de los activos por lo menos al final del periodo contable?</t>
  </si>
  <si>
    <t>CONTROL INTERNO CONTABLE - VIGENCIA 2022</t>
  </si>
  <si>
    <t>Nelson Leonardo Fierro Gónzalez - Gerente</t>
  </si>
  <si>
    <t>Proyecto: Juan Carlos Gutierrez Bernal - Asesor de Control Interno</t>
  </si>
  <si>
    <t>Las políticas contables se identifican con la naturaleza y actividad de la ESE.</t>
  </si>
  <si>
    <t>La ESE para el cumplimiento de los planes de mejoramiento que arrojan  las auditorías internas y externas, cuenta con la existencia de herramientas necesarias para que las acciones propuestas en la mejora se apliquen.</t>
  </si>
  <si>
    <t>Los procedimientos, manuales, guias, instructivos para facilitar la gestión de la información, son de conocimiento y aplicados por  el personal de la ESE.</t>
  </si>
  <si>
    <t>Las Políticas Contables existen,  se recomienda seguir con el proceso constante de actualización y documentación.</t>
  </si>
  <si>
    <t>Las políticas contables son aplicadas por el personal  encargado del proceso contable, se debe continuar con el proceso permanente de actualizacion y su documentación, no obstante que la ESE aplica las actualizaciones de las normas contables de manera permanente..</t>
  </si>
  <si>
    <t>La ESE cuenta con procedimientos, manuales, guias, instructivos para facilitar la gestión de la información, se recomienda seguir con el proceso de actualización y documentación permanente de estos instrumentos.</t>
  </si>
  <si>
    <t>Los procedimientos internos se encuentran documentados, se recomienda seguir con el proceso de actualización y documentación permanente de estos instrumentos.</t>
  </si>
  <si>
    <t>Los procedimientos, manuales, guias, instructivos existentes para para identificar los bienes fisicos dentro del proceso contable, son de conocimiento y aplicados por  el personal de la ESE.</t>
  </si>
  <si>
    <t>El Contador es el responsable de coordinar, realizar y aplicar las conciliaciones de las partidas con el fin de lograr una adecuada identificación y medición.</t>
  </si>
  <si>
    <t>La ESE cuenta con  manual de funciones y roles establecidos para la segregación de funciones (autorizaciones, registros y manejos) dentro del proceso contable, se recomienda seguir actualizando y documentando de forma permanente estos instrumentos.</t>
  </si>
  <si>
    <t>El Contador es el responsable de liderar el cumplimiento de la directriz, guía, lineamiento, procedimiento o instrucción para la presentación oportuna de la información financiera.</t>
  </si>
  <si>
    <t>El Contador es el responsable de liderar el cumplimiento de esta guía, lineamiento, procedimiento o instrucción para el cierre integral de la información producida en las áreas o dependencias que generan hechos económicos.</t>
  </si>
  <si>
    <t>La ESE aplica la guía, lineamiento, procedimiento o instrucción de la CGN  sobre análisis, depuración y seguimiento de cuentas para el mejoramiento y sostenibilidad de la calidad de la información, se recomienda actualizar  y documentar de forma permanente estos instrumentos.</t>
  </si>
  <si>
    <t>Se pueden verificar de forma fisica o virtual en el área contable, internamente se deben actualizar estos instrumentos, se recomienda actualizar y documentar  de forma permanente estos instrumentos, para evitar que se puedan presentar errores.</t>
  </si>
  <si>
    <t>El Contador presenta de forma trimestral la información contable y financiera a la CGN, realizando el análisis, depuración y el seguimiento pertinente, se recomienda actualizar y documentar  de forma permanente estos instrumentos, para evitar que se puedan presentar errores.</t>
  </si>
  <si>
    <t>El personal conoce la existencia de esta guía, lineamiento, procedimiento o instrucción para realizar periódicamente inventarios y cruces de información, que le permitan verificar la existencia de activos y pasivos, se recomienda actualizar y documentar  de forma permanente estos instrumentos.</t>
  </si>
  <si>
    <t>La ESE aplica la guía, lineamiento, procedimiento o instrucción de la CGN  para realizar periódicamente inventarios y cruces de información, que le permitan verificar la existencia de activos y pasivos, se recomienda seguir actualizando y documentando de forma permanente estos instrumentos al interior de la ESE.</t>
  </si>
  <si>
    <t>El Contador identifica los receptores de información dentro del proceso contable.</t>
  </si>
  <si>
    <t>El Contador mide la  individualización de los derechos y obligaciones en la contabilidad.</t>
  </si>
  <si>
    <t>El Contador através de la  individualización de los derechos y obligaciones en la contabilidad da de baja las cuentas que sean factibles.</t>
  </si>
  <si>
    <t>El Contador coordina que todos los registros contables sean elaborados, verificados y revisados.</t>
  </si>
  <si>
    <t>El Contador prepara, revisa, verifica y presenta la información contable, aplica la medición de los hechos económicos y estos corresponden al marco normativo aplicable a la ESE.</t>
  </si>
  <si>
    <t>El personal involucrado en el proceso contable, conoce los criterios de medición de los activos, pasivos, ingresos, gastos y costos, se recomienda seguir con la actualización y documentación este proceso de medición.</t>
  </si>
  <si>
    <t>El Contador prepara, verifica y presenta la información financiera de la ESE certificando el cumplimiento de acuerdo a  la normatividad contable.</t>
  </si>
  <si>
    <t>El Contador certifica el cumplimiento de acuerdo a  la normatividad contable, se recomienda seguir actualizando y documentando este instrumento.</t>
  </si>
  <si>
    <t>El Contador es el responsable de preparar la información financiera de la ESE, certifica el cumplimiento de acuerdo a  la normatividad contable aplicando la guía, lineamiento, procedimiento o instrucción de la CGN para la presentación de indicadores para analizar e interpretar la realidad financiera de la ESE, se recomienda seguir fortaleciendo el mecanismo documentado para realizar los indicadores.</t>
  </si>
  <si>
    <t>Se recomienda seguir fortaleciendo el mecanismo documentado para realizar los indicadores.</t>
  </si>
  <si>
    <t>El Profesional Administrativo y Financiero de la ESE suministra información del monitoreo de los riesgos de indole contable.</t>
  </si>
  <si>
    <t>El Profesional Administrativo y Financiero de la ESE,  informa que no se ha producido la ocurrencia de riesgos de indole contable.</t>
  </si>
  <si>
    <t>El Profesional Administrativo y Financiero de la ESE, suministra información de la revisión y actualización de los riesgos de indole contable.</t>
  </si>
  <si>
    <t>El Profesional Administrativo y Financiero de la ESE, suministra información del analisis y tratamiento  de los riesgos de indole contable.</t>
  </si>
  <si>
    <t>El Profesional Administrativo y Financiero de la ESE, suministra información de acciones de control para mitigar los riesgos de indole contable.</t>
  </si>
  <si>
    <t>El Profesional Administrativo y Financiero de la ESE, suministra información de autoevaluaciones que realiza de la eficacia de controles  en las etapas del proceso contable.</t>
  </si>
  <si>
    <t>Los bienes fisicos son identificados en la ESE por el área de Almacén, este inventario se encuentra en proceso de actualización permanente.</t>
  </si>
  <si>
    <t>El personal responsbale de la información contable conoce y aplica las directrices, guias, procedimientos para las conciliaciones de las partidasen el proceso contable.</t>
  </si>
  <si>
    <t>El Contador es el responsable de liderar la verificación y aplicación de las directrices, guías o procedimientos para realizar las conciliaciones de las partidas para el proceso contable.</t>
  </si>
  <si>
    <t>El Contador es el responsable de liderar el cumplimiento de esta guía, lineamiento, procedimiento o instrucción para realizar periódicamente inventarios y cruces de información, que le permitan verificar la existencia de activos y pasivos, se recomienda seguir actualizando y documentando estos instrumentos para mejorar el cumplimiento y evitar que se puedan presentar errores en el reporte de información a los diferentes entes de control.</t>
  </si>
  <si>
    <t>El Contador cumple con la responsabilidad de evidenciar la información contable.</t>
  </si>
  <si>
    <t>La ESE aplica la guía, lineamiento, procedimiento o instrucción de la CGN  para el reconocimeinto de los hechos económicos.</t>
  </si>
  <si>
    <t>El Contador es el responsable de preparar la información financiera de la ESE, certifica el cumplimiento de acuerdo a  la normatividad contable aplicando la guía, lineamiento, procedimiento o instrucción de la CGN para la presentación de indicadores para analizar e interpretar la realidad financiera de la ESE, se recomienda seguir fortaleciendo el mecanismo documentado para realizar los indicadores, con el fin de mejorar la presentación de la información para la suficiente ilustración y comprensión por parte de los usuarios.</t>
  </si>
  <si>
    <t>El Contador certifica que se cumple con la revelación dea acuerdo a las normas de reconocimiento, medición, revelación y presentación.</t>
  </si>
  <si>
    <t>El Contador es el responsable de preparar la información financiera de la ESE, para rendición de cuentas se le da cumplimiento.</t>
  </si>
  <si>
    <t>1. La ESE debe continuar con la actualización permanente de los procesos y procedimientos documentados en las áreas contables.
2. La ESE  .debe continuar fortaleciendo los indicadores de gestión de la información contable para efectuar valoración.
3. La ESE debe continuar fortaleciendo el seguimiento y evaluación de los riesgos del mapa de la información contable.
4. La ESE debe continuar fortaleciendo el comité de sostenibilidad contable para efectuar la mejora continua y evitar impactos económicos que origina la materialización de riesgos.</t>
  </si>
  <si>
    <t>1. La ESE se aplica institucionalmente las política, directriz, procedimiento, guía o lineamiento para calcular los valores correspondientes a los procesos de depreciación, amortización, agotamiento y deterioro. No obstante debe continuar con la actualización  de procesos y procedimientos.
2. La ESE utilizando su software de dianmica gerencial encuentra el módulo de glosas en el cual se registran las glosas y se da sus respuesta dentro de los tiempos establecidos.
3. La ESE debe continuar en el  procesos de documentacion del procedimiento de la divulgacion de  los Estados Financieros.</t>
  </si>
  <si>
    <t>El Profesional Administrativo y Financiero de la ESE, es el responsable de formular, identificar y hacer seguimiento a los riesgos de indole contable, la ESE debe seguir con le proceso de actualziaciónd e riesgos de manera permanente.</t>
  </si>
  <si>
    <t>1. Se mantienen y mejoraron los resultados obtenidos sobre la EFICIENCIA del Control Interno Contable, vigencia anterior. 
2. Se cumple oportunamente con la presentación de informes contables y financieros que son requeridos por los diferentes entes de vigilancia, supervisión y control.
3. Se cumple con la ley de transparencia, al publicar la información financiera como el Balance General y Estado de Situación Financiera, en la página web de la ESE.
4. Los Resultados que reflejan el cumplimiento de las normas, políticas, principios y metodologías emanadas de la Contaduría General de la Nación; así como a lo establecido en el proceso de Gestión Financiera dentro del Sistema de Gestión, desde la planeación hasta el establecimiento de las acciones preventivas y de mejora que conduzcan al logro de los objetivos del proceso y los institucionales.
5. Los estados financieros son tomados fielmente de los registros contables consolidados del software debidamente licenciado, presentan razonablemente la situación financiera en los aspectos significativos a 31 de diciembre del año 2022, los resultados de sus operaciones por el año terminado en esa fecha, de conformidad con los conceptos y principios de contabilidad públicos regulados por la Contaduría General de la Nación.
6. La ESE cuenta con un contrato de soporte técnico para el manejo del Software Financiero, que permite el manejo de información y la actualización en línea.
7. La ESE realiza sus pagos a través de transferencias bancarias, aplicando protocolos documentados para la seguridad de la información.
8. La ESE cuenta con soportes contables determinados para sus operaciones.
9. LA ESE realiza Comites Institucionales para revisar, verificar y aprobar la Información financiera. 
10. La ESE viene haciendo las provisiones en el tema de demandas, litigios y cartera. 
11. La ESE continúa fortaleciendo el cumplimiento de los  los planes de accion tendiente a buscar una mayor recuperacion de cartera.</t>
  </si>
  <si>
    <t>1. Se ha presentado una mayor gestión en la depuración de cartera.
2. En el periodo correspondiente a la vigencia 2022, se observó la disposición del equipo de Gestión Presupuestal y Financiero, para realizar el seguimiento al cumplimiento oportuno de las acciones propuestas en el Plan de Acción Institucional.
3. Cumplimiento de las recomendaciones dadas en los Comités Institucionales.
4. Se aprobaron las políticas financieras por Junta Directiva.
5. Fortalecimiento del comité  de planificación económica, financiera y presupuestal - PEFIP.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</si>
</sst>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sz val="9"/>
      <name val="Arial"/>
      <family val="2"/>
    </font>
    <font>
      <sz val="11"/>
      <color theme="1"/>
      <name val="Calibri"/>
      <family val="2"/>
      <scheme val="minor"/>
    </font>
    <font>
      <b/>
      <sz val="18"/>
      <color theme="0"/>
      <name val="Calibri"/>
      <family val="2"/>
      <scheme val="minor"/>
    </font>
    <font>
      <b/>
      <sz val="9"/>
      <color theme="1"/>
      <name val="Calibri"/>
      <family val="2"/>
      <scheme val="minor"/>
    </font>
    <font>
      <b/>
      <sz val="9"/>
      <color theme="0"/>
      <name val="Calibri"/>
      <family val="2"/>
      <scheme val="minor"/>
    </font>
    <font>
      <sz val="9"/>
      <color theme="1"/>
      <name val="Calibri"/>
      <family val="2"/>
      <scheme val="minor"/>
    </font>
    <font>
      <b/>
      <sz val="12"/>
      <color theme="0"/>
      <name val="Calibri"/>
      <family val="2"/>
      <scheme val="minor"/>
    </font>
    <font>
      <b/>
      <sz val="14"/>
      <color theme="0"/>
      <name val="Calibri"/>
      <family val="2"/>
      <scheme val="minor"/>
    </font>
    <font>
      <b/>
      <sz val="9"/>
      <color theme="0"/>
      <name val="Arial"/>
      <family val="2"/>
    </font>
    <font>
      <b/>
      <sz val="9"/>
      <name val="Arial"/>
      <family val="2"/>
    </font>
    <font>
      <b/>
      <sz val="10"/>
      <name val="Arial"/>
      <family val="2"/>
    </font>
    <font>
      <sz val="10"/>
      <name val="Arial"/>
      <family val="2"/>
    </font>
    <font>
      <sz val="10"/>
      <color theme="1"/>
      <name val="Calibri"/>
      <family val="2"/>
      <scheme val="minor"/>
    </font>
    <font>
      <sz val="9"/>
      <color theme="1"/>
      <name val="Arial"/>
      <family val="2"/>
    </font>
    <font>
      <b/>
      <sz val="16"/>
      <color theme="0"/>
      <name val="Calibri"/>
      <family val="2"/>
      <scheme val="minor"/>
    </font>
    <font>
      <b/>
      <sz val="12"/>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50FF3E"/>
        <bgColor indexed="64"/>
      </patternFill>
    </fill>
    <fill>
      <patternFill patternType="solid">
        <fgColor theme="9" tint="-0.499984740745262"/>
        <bgColor indexed="64"/>
      </patternFill>
    </fill>
    <fill>
      <patternFill patternType="solid">
        <fgColor rgb="FF00B050"/>
        <bgColor indexed="64"/>
      </patternFill>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9" fontId="8" fillId="0" borderId="0" applyFont="0" applyFill="0" applyBorder="0" applyAlignment="0" applyProtection="0"/>
  </cellStyleXfs>
  <cellXfs count="76">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4" fillId="2" borderId="1" xfId="0" applyFont="1" applyFill="1" applyBorder="1" applyAlignment="1">
      <alignment horizontal="center"/>
    </xf>
    <xf numFmtId="0" fontId="7" fillId="0" borderId="0" xfId="0" applyFont="1"/>
    <xf numFmtId="0" fontId="0" fillId="0" borderId="0" xfId="0" applyAlignment="1">
      <alignment vertical="center"/>
    </xf>
    <xf numFmtId="0" fontId="6" fillId="0" borderId="1" xfId="0" applyFont="1" applyBorder="1" applyAlignment="1">
      <alignment horizontal="center" vertical="center"/>
    </xf>
    <xf numFmtId="0" fontId="12" fillId="0" borderId="0" xfId="0" applyFont="1" applyBorder="1" applyAlignment="1">
      <alignment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2" fillId="0" borderId="0" xfId="0" applyFont="1" applyAlignment="1">
      <alignment vertical="center"/>
    </xf>
    <xf numFmtId="0" fontId="15" fillId="7" borderId="1" xfId="0" applyFont="1" applyFill="1" applyBorder="1" applyAlignment="1">
      <alignment horizontal="center" vertical="center"/>
    </xf>
    <xf numFmtId="0" fontId="12" fillId="0" borderId="0" xfId="0" applyFont="1"/>
    <xf numFmtId="0" fontId="12" fillId="0" borderId="0" xfId="0" applyFont="1" applyBorder="1"/>
    <xf numFmtId="0" fontId="15" fillId="7" borderId="1" xfId="0" applyFont="1" applyFill="1" applyBorder="1" applyAlignment="1">
      <alignment horizontal="center" vertical="center" wrapText="1"/>
    </xf>
    <xf numFmtId="0" fontId="17" fillId="5" borderId="1" xfId="0" applyFont="1" applyFill="1" applyBorder="1" applyAlignment="1">
      <alignment horizontal="left"/>
    </xf>
    <xf numFmtId="0" fontId="17" fillId="5" borderId="5" xfId="0" applyFont="1" applyFill="1" applyBorder="1" applyAlignment="1">
      <alignment horizontal="left"/>
    </xf>
    <xf numFmtId="0" fontId="18" fillId="0" borderId="5" xfId="0" applyFont="1" applyFill="1" applyBorder="1" applyAlignment="1">
      <alignment horizontal="left"/>
    </xf>
    <xf numFmtId="0" fontId="19" fillId="0" borderId="0" xfId="0" applyFont="1"/>
    <xf numFmtId="2" fontId="2" fillId="6" borderId="1" xfId="0" applyNumberFormat="1" applyFont="1" applyFill="1" applyBorder="1" applyAlignment="1">
      <alignment horizontal="center"/>
    </xf>
    <xf numFmtId="0" fontId="2" fillId="6" borderId="1" xfId="0" applyFont="1" applyFill="1" applyBorder="1" applyAlignment="1">
      <alignment horizontal="center" vertical="center"/>
    </xf>
    <xf numFmtId="2" fontId="0" fillId="0" borderId="1" xfId="0" applyNumberFormat="1" applyFont="1" applyFill="1" applyBorder="1" applyAlignment="1">
      <alignment horizontal="center"/>
    </xf>
    <xf numFmtId="0" fontId="0" fillId="0" borderId="1" xfId="0" applyFont="1" applyBorder="1" applyAlignment="1">
      <alignment horizontal="center"/>
    </xf>
    <xf numFmtId="2" fontId="0" fillId="6" borderId="1" xfId="0" applyNumberFormat="1" applyFont="1" applyFill="1" applyBorder="1" applyAlignment="1">
      <alignment horizontal="left"/>
    </xf>
    <xf numFmtId="0" fontId="0" fillId="6" borderId="1" xfId="0" applyFont="1" applyFill="1" applyBorder="1" applyAlignment="1">
      <alignment horizontal="left" vertical="center"/>
    </xf>
    <xf numFmtId="0" fontId="2" fillId="6" borderId="1" xfId="0" applyFont="1" applyFill="1" applyBorder="1" applyAlignment="1">
      <alignment horizontal="right" vertical="center"/>
    </xf>
    <xf numFmtId="2" fontId="2" fillId="6" borderId="1" xfId="0" applyNumberFormat="1" applyFont="1" applyFill="1" applyBorder="1" applyAlignment="1">
      <alignment horizontal="right"/>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2" fillId="0" borderId="12" xfId="0" applyFont="1" applyBorder="1" applyAlignment="1">
      <alignment horizontal="center" vertical="center"/>
    </xf>
    <xf numFmtId="0" fontId="10" fillId="5" borderId="13" xfId="0" applyFont="1" applyFill="1" applyBorder="1" applyAlignment="1">
      <alignment horizontal="center" vertical="center"/>
    </xf>
    <xf numFmtId="0" fontId="12" fillId="0" borderId="14" xfId="0" applyFont="1" applyBorder="1" applyAlignment="1">
      <alignment horizontal="center" vertical="center" wrapText="1"/>
    </xf>
    <xf numFmtId="0" fontId="10" fillId="6" borderId="15" xfId="0" applyFont="1" applyFill="1" applyBorder="1" applyAlignment="1">
      <alignment horizontal="center" vertical="center"/>
    </xf>
    <xf numFmtId="0" fontId="20"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14" fillId="8" borderId="4" xfId="0" applyFont="1" applyFill="1" applyBorder="1" applyAlignment="1">
      <alignment horizontal="center" vertical="center"/>
    </xf>
    <xf numFmtId="0" fontId="14" fillId="4" borderId="1" xfId="0" applyFont="1" applyFill="1" applyBorder="1" applyAlignment="1">
      <alignment vertical="center" wrapText="1"/>
    </xf>
    <xf numFmtId="0" fontId="1" fillId="0" borderId="1" xfId="0" applyFont="1" applyBorder="1" applyAlignment="1">
      <alignment horizontal="center" vertical="center"/>
    </xf>
    <xf numFmtId="0" fontId="14" fillId="8"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9" borderId="1" xfId="0" applyFont="1" applyFill="1" applyBorder="1" applyAlignment="1">
      <alignment horizontal="justify" vertical="center" wrapText="1"/>
    </xf>
    <xf numFmtId="0" fontId="0" fillId="9" borderId="1" xfId="0" applyFill="1" applyBorder="1" applyAlignment="1">
      <alignment horizontal="justify" vertical="center" wrapText="1"/>
    </xf>
    <xf numFmtId="9" fontId="3" fillId="0" borderId="1" xfId="1" applyFont="1" applyBorder="1" applyAlignment="1">
      <alignment horizontal="center" vertical="center"/>
    </xf>
    <xf numFmtId="9" fontId="1" fillId="0" borderId="1" xfId="1" applyFont="1" applyBorder="1" applyAlignment="1">
      <alignment horizontal="center" vertical="center"/>
    </xf>
    <xf numFmtId="0" fontId="13" fillId="4" borderId="1" xfId="0" applyFont="1" applyFill="1" applyBorder="1" applyAlignment="1">
      <alignment horizontal="left" vertical="center" wrapText="1"/>
    </xf>
    <xf numFmtId="0" fontId="11" fillId="4" borderId="13" xfId="0" applyFont="1" applyFill="1" applyBorder="1" applyAlignment="1">
      <alignment horizontal="center" vertical="center"/>
    </xf>
    <xf numFmtId="0" fontId="22" fillId="8" borderId="9" xfId="0" applyFont="1" applyFill="1" applyBorder="1" applyAlignment="1">
      <alignment horizontal="center" vertical="center"/>
    </xf>
    <xf numFmtId="0" fontId="22" fillId="4" borderId="2" xfId="0" applyFont="1" applyFill="1" applyBorder="1" applyAlignment="1">
      <alignment vertical="center" wrapText="1"/>
    </xf>
    <xf numFmtId="0" fontId="22" fillId="4" borderId="2" xfId="0" applyFont="1" applyFill="1" applyBorder="1" applyAlignment="1">
      <alignment horizontal="justify" vertical="center" wrapText="1"/>
    </xf>
    <xf numFmtId="0" fontId="22" fillId="4" borderId="9" xfId="0" applyFont="1" applyFill="1" applyBorder="1" applyAlignment="1">
      <alignment vertical="center" wrapText="1"/>
    </xf>
    <xf numFmtId="0" fontId="10" fillId="0" borderId="0" xfId="0" applyFont="1" applyAlignment="1">
      <alignment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14" fillId="8" borderId="1" xfId="0" applyFont="1" applyFill="1" applyBorder="1" applyAlignment="1">
      <alignment horizontal="center" vertical="center"/>
    </xf>
    <xf numFmtId="0" fontId="5" fillId="0" borderId="0" xfId="0" applyFont="1" applyAlignment="1">
      <alignment horizontal="center" vertical="center"/>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7" xfId="0" applyFont="1" applyFill="1" applyBorder="1" applyAlignment="1">
      <alignment horizontal="center" vertical="center"/>
    </xf>
    <xf numFmtId="0" fontId="5" fillId="0" borderId="8" xfId="0" applyFont="1" applyBorder="1" applyAlignment="1">
      <alignment horizontal="center" vertical="center"/>
    </xf>
    <xf numFmtId="0" fontId="21" fillId="8" borderId="5"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16" fillId="0" borderId="0" xfId="0" applyFont="1" applyBorder="1" applyAlignment="1">
      <alignment horizont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xf>
  </cellXfs>
  <cellStyles count="2">
    <cellStyle name="Normal" xfId="0" builtinId="0"/>
    <cellStyle name="Porcentaje" xfId="1" builtinId="5"/>
  </cellStyles>
  <dxfs count="19">
    <dxf>
      <fill>
        <patternFill>
          <bgColor indexed="11"/>
        </patternFill>
      </fill>
    </dxf>
    <dxf>
      <fill>
        <patternFill>
          <bgColor indexed="34"/>
        </patternFill>
      </fill>
    </dxf>
    <dxf>
      <fill>
        <patternFill>
          <bgColor indexed="10"/>
        </patternFill>
      </fill>
    </dxf>
    <dxf>
      <fill>
        <patternFill>
          <bgColor indexed="11"/>
        </patternFill>
      </fill>
    </dxf>
    <dxf>
      <fill>
        <patternFill>
          <bgColor indexed="34"/>
        </patternFill>
      </fill>
    </dxf>
    <dxf>
      <fill>
        <patternFill>
          <bgColor indexed="10"/>
        </patternFill>
      </fill>
    </dxf>
    <dxf>
      <fill>
        <patternFill>
          <bgColor indexed="11"/>
        </patternFill>
      </fill>
    </dxf>
    <dxf>
      <fill>
        <patternFill>
          <bgColor indexed="34"/>
        </patternFill>
      </fill>
    </dxf>
    <dxf>
      <fill>
        <patternFill>
          <bgColor indexed="10"/>
        </patternFill>
      </fill>
    </dxf>
    <dxf>
      <fill>
        <patternFill>
          <bgColor indexed="11"/>
        </patternFill>
      </fill>
    </dxf>
    <dxf>
      <fill>
        <patternFill>
          <bgColor indexed="34"/>
        </patternFill>
      </fill>
    </dxf>
    <dxf>
      <fill>
        <patternFill>
          <bgColor indexed="10"/>
        </patternFill>
      </fill>
    </dxf>
    <dxf>
      <fill>
        <patternFill>
          <bgColor rgb="FF00FF00"/>
        </patternFill>
      </fill>
    </dxf>
    <dxf>
      <fill>
        <patternFill>
          <bgColor rgb="FFFFFF00"/>
        </patternFill>
      </fill>
    </dxf>
    <dxf>
      <fill>
        <patternFill>
          <bgColor rgb="FFF79109"/>
        </patternFill>
      </fill>
    </dxf>
    <dxf>
      <fill>
        <patternFill>
          <bgColor rgb="FFFF0000"/>
        </patternFill>
      </fill>
    </dxf>
    <dxf>
      <fill>
        <patternFill>
          <bgColor indexed="11"/>
        </patternFill>
      </fill>
    </dxf>
    <dxf>
      <fill>
        <patternFill>
          <bgColor indexed="34"/>
        </patternFill>
      </fill>
    </dxf>
    <dxf>
      <fill>
        <patternFill>
          <bgColor indexed="10"/>
        </patternFill>
      </fill>
    </dxf>
  </dxfs>
  <tableStyles count="0" defaultTableStyle="TableStyleMedium2" defaultPivotStyle="PivotStyleLight16"/>
  <colors>
    <mruColors>
      <color rgb="FF50F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586975</xdr:colOff>
      <xdr:row>18</xdr:row>
      <xdr:rowOff>117395</xdr:rowOff>
    </xdr:from>
    <xdr:to>
      <xdr:col>1</xdr:col>
      <xdr:colOff>3634975</xdr:colOff>
      <xdr:row>25</xdr:row>
      <xdr:rowOff>75773</xdr:rowOff>
    </xdr:to>
    <xdr:pic>
      <xdr:nvPicPr>
        <xdr:cNvPr id="2" name="Imagen 1">
          <a:extLst>
            <a:ext uri="{FF2B5EF4-FFF2-40B4-BE49-F238E27FC236}">
              <a16:creationId xmlns:a16="http://schemas.microsoft.com/office/drawing/2014/main" id="{FF31745C-BF5F-444F-A972-7DFB10831CA5}"/>
            </a:ext>
          </a:extLst>
        </xdr:cNvPr>
        <xdr:cNvPicPr>
          <a:picLocks noChangeAspect="1"/>
        </xdr:cNvPicPr>
      </xdr:nvPicPr>
      <xdr:blipFill>
        <a:blip xmlns:r="http://schemas.openxmlformats.org/officeDocument/2006/relationships" r:embed="rId1"/>
        <a:stretch>
          <a:fillRect/>
        </a:stretch>
      </xdr:blipFill>
      <xdr:spPr>
        <a:xfrm>
          <a:off x="811093" y="3777983"/>
          <a:ext cx="3048000"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7"/>
  <sheetViews>
    <sheetView workbookViewId="0">
      <selection activeCell="E13" sqref="E13"/>
    </sheetView>
  </sheetViews>
  <sheetFormatPr baseColWidth="10" defaultColWidth="10.85546875" defaultRowHeight="15" x14ac:dyDescent="0.25"/>
  <cols>
    <col min="2" max="2" width="18.85546875" customWidth="1"/>
    <col min="3" max="3" width="11.7109375" customWidth="1"/>
    <col min="5" max="5" width="17.85546875" customWidth="1"/>
    <col min="6" max="6" width="11.7109375" customWidth="1"/>
  </cols>
  <sheetData>
    <row r="3" spans="2:6" ht="24.75" customHeight="1" x14ac:dyDescent="0.25">
      <c r="B3" s="55" t="s">
        <v>204</v>
      </c>
      <c r="C3" s="55"/>
      <c r="E3" s="55" t="s">
        <v>205</v>
      </c>
      <c r="F3" s="55"/>
    </row>
    <row r="4" spans="2:6" ht="18.75" x14ac:dyDescent="0.3">
      <c r="B4" s="5" t="s">
        <v>206</v>
      </c>
      <c r="C4" s="5" t="s">
        <v>207</v>
      </c>
      <c r="E4" s="5" t="s">
        <v>206</v>
      </c>
      <c r="F4" s="5" t="s">
        <v>207</v>
      </c>
    </row>
    <row r="5" spans="2:6" ht="22.5" customHeight="1" x14ac:dyDescent="0.25">
      <c r="B5" s="8" t="s">
        <v>208</v>
      </c>
      <c r="C5" s="8">
        <v>0.3</v>
      </c>
      <c r="E5" s="8" t="s">
        <v>208</v>
      </c>
      <c r="F5" s="8">
        <v>0.7</v>
      </c>
    </row>
    <row r="6" spans="2:6" ht="22.5" customHeight="1" x14ac:dyDescent="0.25">
      <c r="B6" s="8" t="s">
        <v>209</v>
      </c>
      <c r="C6" s="8">
        <v>0.18</v>
      </c>
      <c r="E6" s="8" t="s">
        <v>209</v>
      </c>
      <c r="F6" s="8">
        <v>0.42</v>
      </c>
    </row>
    <row r="7" spans="2:6" ht="22.5" customHeight="1" x14ac:dyDescent="0.25">
      <c r="B7" s="8" t="s">
        <v>210</v>
      </c>
      <c r="C7" s="8">
        <v>0.06</v>
      </c>
      <c r="E7" s="8" t="s">
        <v>210</v>
      </c>
      <c r="F7" s="8">
        <v>0.14000000000000001</v>
      </c>
    </row>
  </sheetData>
  <mergeCells count="2">
    <mergeCell ref="B3:C3"/>
    <mergeCell ref="E3:F3"/>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2"/>
  <sheetViews>
    <sheetView showGridLines="0" topLeftCell="B1" zoomScale="157" zoomScaleNormal="110" workbookViewId="0">
      <selection sqref="A1:F1"/>
    </sheetView>
  </sheetViews>
  <sheetFormatPr baseColWidth="10" defaultColWidth="10.85546875" defaultRowHeight="15" x14ac:dyDescent="0.25"/>
  <cols>
    <col min="1" max="1" width="5.28515625" style="7" customWidth="1"/>
    <col min="2" max="2" width="63.140625" style="7" customWidth="1"/>
    <col min="3" max="3" width="6.7109375" style="7" customWidth="1"/>
    <col min="4" max="4" width="15" style="7" customWidth="1"/>
    <col min="5" max="5" width="8" style="7" customWidth="1"/>
    <col min="6" max="6" width="42.140625" style="7" customWidth="1"/>
    <col min="7" max="16384" width="10.85546875" style="7"/>
  </cols>
  <sheetData>
    <row r="1" spans="1:6" ht="21" x14ac:dyDescent="0.25">
      <c r="A1" s="61" t="s">
        <v>226</v>
      </c>
      <c r="B1" s="61"/>
      <c r="C1" s="61"/>
      <c r="D1" s="61"/>
      <c r="E1" s="61"/>
      <c r="F1" s="61"/>
    </row>
    <row r="2" spans="1:6" ht="24.75" customHeight="1" x14ac:dyDescent="0.25">
      <c r="A2" s="61" t="s">
        <v>0</v>
      </c>
      <c r="B2" s="61"/>
      <c r="C2" s="61"/>
      <c r="D2" s="61"/>
      <c r="E2" s="61"/>
      <c r="F2" s="61"/>
    </row>
    <row r="3" spans="1:6" ht="24" customHeight="1" x14ac:dyDescent="0.25">
      <c r="A3" s="68" t="s">
        <v>227</v>
      </c>
      <c r="B3" s="68"/>
      <c r="C3" s="68"/>
      <c r="D3" s="68"/>
      <c r="E3" s="68"/>
      <c r="F3" s="68"/>
    </row>
    <row r="4" spans="1:6" ht="24" customHeight="1" x14ac:dyDescent="0.25">
      <c r="A4" s="69" t="s">
        <v>2</v>
      </c>
      <c r="B4" s="70"/>
      <c r="C4" s="70"/>
      <c r="D4" s="70"/>
      <c r="E4" s="70"/>
      <c r="F4" s="71"/>
    </row>
    <row r="5" spans="1:6" ht="24" customHeight="1" x14ac:dyDescent="0.25">
      <c r="A5" s="62" t="s">
        <v>3</v>
      </c>
      <c r="B5" s="63"/>
      <c r="C5" s="63"/>
      <c r="D5" s="63"/>
      <c r="E5" s="63"/>
      <c r="F5" s="64"/>
    </row>
    <row r="6" spans="1:6" ht="24" customHeight="1" x14ac:dyDescent="0.25">
      <c r="A6" s="38" t="s">
        <v>1</v>
      </c>
      <c r="B6" s="10" t="s">
        <v>3</v>
      </c>
      <c r="C6" s="10" t="s">
        <v>4</v>
      </c>
      <c r="D6" s="10" t="s">
        <v>5</v>
      </c>
      <c r="E6" s="10" t="s">
        <v>6</v>
      </c>
      <c r="F6" s="10" t="s">
        <v>7</v>
      </c>
    </row>
    <row r="7" spans="1:6" ht="60" x14ac:dyDescent="0.25">
      <c r="A7" s="1">
        <v>1</v>
      </c>
      <c r="B7" s="53" t="s">
        <v>8</v>
      </c>
      <c r="C7" s="1" t="s">
        <v>9</v>
      </c>
      <c r="D7" s="45" t="s">
        <v>208</v>
      </c>
      <c r="E7" s="1">
        <f>(IF(D7="SI",0.3,IF(D7="PARCIALMENTE",0.18,IF(D7="NO",0.06,0))))</f>
        <v>0.3</v>
      </c>
      <c r="F7" s="42" t="s">
        <v>267</v>
      </c>
    </row>
    <row r="8" spans="1:6" ht="45" x14ac:dyDescent="0.25">
      <c r="A8" s="2" t="s">
        <v>15</v>
      </c>
      <c r="B8" s="54" t="s">
        <v>10</v>
      </c>
      <c r="C8" s="2" t="s">
        <v>11</v>
      </c>
      <c r="D8" s="45" t="s">
        <v>208</v>
      </c>
      <c r="E8" s="2">
        <f>(IF(D8="SI",0.7,IF(D8="PARCIALMENTE",0.42,IF(D8="NO",0.14,0))))</f>
        <v>0.7</v>
      </c>
      <c r="F8" s="43" t="s">
        <v>240</v>
      </c>
    </row>
    <row r="9" spans="1:6" ht="105" x14ac:dyDescent="0.25">
      <c r="A9" s="2" t="s">
        <v>16</v>
      </c>
      <c r="B9" s="54" t="s">
        <v>12</v>
      </c>
      <c r="C9" s="2" t="s">
        <v>11</v>
      </c>
      <c r="D9" s="45" t="s">
        <v>208</v>
      </c>
      <c r="E9" s="2">
        <f t="shared" ref="E9:E11" si="0">(IF(D9="SI",0.7,IF(D9="PARCIALMENTE",0.42,IF(D9="NO",0.14,0))))</f>
        <v>0.7</v>
      </c>
      <c r="F9" s="43" t="s">
        <v>268</v>
      </c>
    </row>
    <row r="10" spans="1:6" ht="30" x14ac:dyDescent="0.25">
      <c r="A10" s="2" t="s">
        <v>17</v>
      </c>
      <c r="B10" s="54" t="s">
        <v>13</v>
      </c>
      <c r="C10" s="2" t="s">
        <v>11</v>
      </c>
      <c r="D10" s="45" t="s">
        <v>208</v>
      </c>
      <c r="E10" s="2">
        <f t="shared" si="0"/>
        <v>0.7</v>
      </c>
      <c r="F10" s="43" t="s">
        <v>264</v>
      </c>
    </row>
    <row r="11" spans="1:6" ht="60" x14ac:dyDescent="0.25">
      <c r="A11" s="2" t="s">
        <v>18</v>
      </c>
      <c r="B11" s="54" t="s">
        <v>14</v>
      </c>
      <c r="C11" s="2" t="s">
        <v>11</v>
      </c>
      <c r="D11" s="45" t="s">
        <v>208</v>
      </c>
      <c r="E11" s="2">
        <f t="shared" si="0"/>
        <v>0.7</v>
      </c>
      <c r="F11" s="43" t="s">
        <v>241</v>
      </c>
    </row>
    <row r="12" spans="1:6" ht="90" x14ac:dyDescent="0.25">
      <c r="A12" s="1">
        <v>2</v>
      </c>
      <c r="B12" s="53" t="s">
        <v>19</v>
      </c>
      <c r="C12" s="1" t="s">
        <v>9</v>
      </c>
      <c r="D12" s="44" t="s">
        <v>208</v>
      </c>
      <c r="E12" s="1">
        <f>(IF(D12="SI",0.3,IF(D12="PARCIALMENTE",0.18,IF(D12="NO",0.06,0))))</f>
        <v>0.3</v>
      </c>
      <c r="F12" s="42" t="s">
        <v>265</v>
      </c>
    </row>
    <row r="13" spans="1:6" ht="75" x14ac:dyDescent="0.25">
      <c r="A13" s="2" t="s">
        <v>22</v>
      </c>
      <c r="B13" s="54" t="s">
        <v>20</v>
      </c>
      <c r="C13" s="2" t="s">
        <v>11</v>
      </c>
      <c r="D13" s="45" t="s">
        <v>208</v>
      </c>
      <c r="E13" s="2">
        <f t="shared" ref="E13:E14" si="1">(IF(D13="SI",0.7,IF(D13="PARCIALMENTE",0.42,IF(D13="NO",0.14,0))))</f>
        <v>0.7</v>
      </c>
      <c r="F13" s="43" t="s">
        <v>228</v>
      </c>
    </row>
    <row r="14" spans="1:6" ht="105" x14ac:dyDescent="0.25">
      <c r="A14" s="2" t="s">
        <v>23</v>
      </c>
      <c r="B14" s="54" t="s">
        <v>21</v>
      </c>
      <c r="C14" s="2" t="s">
        <v>11</v>
      </c>
      <c r="D14" s="45" t="s">
        <v>208</v>
      </c>
      <c r="E14" s="2">
        <f t="shared" si="1"/>
        <v>0.7</v>
      </c>
      <c r="F14" s="43" t="s">
        <v>229</v>
      </c>
    </row>
    <row r="15" spans="1:6" ht="75" x14ac:dyDescent="0.25">
      <c r="A15" s="1">
        <v>3</v>
      </c>
      <c r="B15" s="53" t="s">
        <v>24</v>
      </c>
      <c r="C15" s="1" t="s">
        <v>9</v>
      </c>
      <c r="D15" s="44" t="s">
        <v>208</v>
      </c>
      <c r="E15" s="1">
        <f>(IF(D15="SI",0.3,IF(D15="PARCIALMENTE",0.18,IF(D15="NO",0.06,0))))</f>
        <v>0.3</v>
      </c>
      <c r="F15" s="42" t="s">
        <v>269</v>
      </c>
    </row>
    <row r="16" spans="1:6" ht="60" x14ac:dyDescent="0.25">
      <c r="A16" s="2" t="s">
        <v>31</v>
      </c>
      <c r="B16" s="54" t="s">
        <v>25</v>
      </c>
      <c r="C16" s="2" t="s">
        <v>11</v>
      </c>
      <c r="D16" s="45" t="s">
        <v>208</v>
      </c>
      <c r="E16" s="2">
        <f t="shared" ref="E16:E18" si="2">(IF(D16="SI",0.7,IF(D16="PARCIALMENTE",0.42,IF(D16="NO",0.14,0))))</f>
        <v>0.7</v>
      </c>
      <c r="F16" s="43" t="s">
        <v>266</v>
      </c>
    </row>
    <row r="17" spans="1:6" ht="45" x14ac:dyDescent="0.25">
      <c r="A17" s="2" t="s">
        <v>32</v>
      </c>
      <c r="B17" s="54" t="s">
        <v>26</v>
      </c>
      <c r="C17" s="2" t="s">
        <v>11</v>
      </c>
      <c r="D17" s="45" t="s">
        <v>208</v>
      </c>
      <c r="E17" s="2">
        <f t="shared" si="2"/>
        <v>0.7</v>
      </c>
      <c r="F17" s="43" t="s">
        <v>242</v>
      </c>
    </row>
    <row r="18" spans="1:6" ht="60" x14ac:dyDescent="0.25">
      <c r="A18" s="2" t="s">
        <v>33</v>
      </c>
      <c r="B18" s="54" t="s">
        <v>27</v>
      </c>
      <c r="C18" s="2" t="s">
        <v>11</v>
      </c>
      <c r="D18" s="45" t="s">
        <v>208</v>
      </c>
      <c r="E18" s="2">
        <f t="shared" si="2"/>
        <v>0.7</v>
      </c>
      <c r="F18" s="43" t="s">
        <v>270</v>
      </c>
    </row>
    <row r="19" spans="1:6" ht="60" x14ac:dyDescent="0.25">
      <c r="A19" s="1">
        <v>4</v>
      </c>
      <c r="B19" s="53" t="s">
        <v>28</v>
      </c>
      <c r="C19" s="1" t="s">
        <v>9</v>
      </c>
      <c r="D19" s="44" t="s">
        <v>208</v>
      </c>
      <c r="E19" s="1">
        <f>(IF(D19="SI",0.3,IF(D19="PARCIALMENTE",0.18,IF(D19="NO",0.06,0))))</f>
        <v>0.3</v>
      </c>
      <c r="F19" s="42" t="s">
        <v>243</v>
      </c>
    </row>
    <row r="20" spans="1:6" ht="75" x14ac:dyDescent="0.25">
      <c r="A20" s="2" t="s">
        <v>34</v>
      </c>
      <c r="B20" s="54" t="s">
        <v>29</v>
      </c>
      <c r="C20" s="2" t="s">
        <v>11</v>
      </c>
      <c r="D20" s="45" t="s">
        <v>208</v>
      </c>
      <c r="E20" s="2">
        <f t="shared" ref="E20:E21" si="3">(IF(D20="SI",0.7,IF(D20="PARCIALMENTE",0.42,IF(D20="NO",0.14,0))))</f>
        <v>0.7</v>
      </c>
      <c r="F20" s="43" t="s">
        <v>271</v>
      </c>
    </row>
    <row r="21" spans="1:6" ht="60" x14ac:dyDescent="0.25">
      <c r="A21" s="2" t="s">
        <v>35</v>
      </c>
      <c r="B21" s="54" t="s">
        <v>30</v>
      </c>
      <c r="C21" s="2" t="s">
        <v>11</v>
      </c>
      <c r="D21" s="45" t="s">
        <v>208</v>
      </c>
      <c r="E21" s="2">
        <f t="shared" si="3"/>
        <v>0.7</v>
      </c>
      <c r="F21" s="43" t="s">
        <v>297</v>
      </c>
    </row>
    <row r="22" spans="1:6" ht="60" x14ac:dyDescent="0.25">
      <c r="A22" s="1">
        <v>5</v>
      </c>
      <c r="B22" s="53" t="s">
        <v>44</v>
      </c>
      <c r="C22" s="1" t="s">
        <v>9</v>
      </c>
      <c r="D22" s="44" t="s">
        <v>208</v>
      </c>
      <c r="E22" s="1">
        <f>(IF(D22="SI",0.3,IF(D22="PARCIALMENTE",0.18,IF(D22="NO",0.06,0))))</f>
        <v>0.3</v>
      </c>
      <c r="F22" s="42" t="s">
        <v>272</v>
      </c>
    </row>
    <row r="23" spans="1:6" ht="60" x14ac:dyDescent="0.25">
      <c r="A23" s="2" t="s">
        <v>45</v>
      </c>
      <c r="B23" s="54" t="s">
        <v>36</v>
      </c>
      <c r="C23" s="2" t="s">
        <v>11</v>
      </c>
      <c r="D23" s="45" t="s">
        <v>208</v>
      </c>
      <c r="E23" s="2">
        <f t="shared" ref="E23:E24" si="4">(IF(D23="SI",0.7,IF(D23="PARCIALMENTE",0.42,IF(D23="NO",0.14,0))))</f>
        <v>0.7</v>
      </c>
      <c r="F23" s="43" t="s">
        <v>298</v>
      </c>
    </row>
    <row r="24" spans="1:6" ht="75" x14ac:dyDescent="0.25">
      <c r="A24" s="2" t="s">
        <v>46</v>
      </c>
      <c r="B24" s="54" t="s">
        <v>37</v>
      </c>
      <c r="C24" s="2" t="s">
        <v>11</v>
      </c>
      <c r="D24" s="45" t="s">
        <v>208</v>
      </c>
      <c r="E24" s="2">
        <f t="shared" si="4"/>
        <v>0.7</v>
      </c>
      <c r="F24" s="43" t="s">
        <v>299</v>
      </c>
    </row>
    <row r="25" spans="1:6" ht="105" x14ac:dyDescent="0.25">
      <c r="A25" s="1">
        <v>6</v>
      </c>
      <c r="B25" s="53" t="s">
        <v>38</v>
      </c>
      <c r="C25" s="1" t="s">
        <v>9</v>
      </c>
      <c r="D25" s="44" t="s">
        <v>208</v>
      </c>
      <c r="E25" s="1">
        <f>(IF(D25="SI",0.3,IF(D25="PARCIALMENTE",0.18,IF(D25="NO",0.06,0))))</f>
        <v>0.3</v>
      </c>
      <c r="F25" s="42" t="s">
        <v>273</v>
      </c>
    </row>
    <row r="26" spans="1:6" ht="60" x14ac:dyDescent="0.25">
      <c r="A26" s="2" t="s">
        <v>47</v>
      </c>
      <c r="B26" s="54" t="s">
        <v>39</v>
      </c>
      <c r="C26" s="2" t="s">
        <v>11</v>
      </c>
      <c r="D26" s="45" t="s">
        <v>208</v>
      </c>
      <c r="E26" s="2">
        <f t="shared" ref="E26:E27" si="5">(IF(D26="SI",0.7,IF(D26="PARCIALMENTE",0.42,IF(D26="NO",0.14,0))))</f>
        <v>0.7</v>
      </c>
      <c r="F26" s="43" t="s">
        <v>230</v>
      </c>
    </row>
    <row r="27" spans="1:6" ht="60" x14ac:dyDescent="0.25">
      <c r="A27" s="2" t="s">
        <v>48</v>
      </c>
      <c r="B27" s="54" t="s">
        <v>40</v>
      </c>
      <c r="C27" s="2" t="s">
        <v>11</v>
      </c>
      <c r="D27" s="45" t="s">
        <v>208</v>
      </c>
      <c r="E27" s="2">
        <f t="shared" si="5"/>
        <v>0.7</v>
      </c>
      <c r="F27" s="43" t="s">
        <v>244</v>
      </c>
    </row>
    <row r="28" spans="1:6" ht="60" x14ac:dyDescent="0.25">
      <c r="A28" s="1">
        <v>7</v>
      </c>
      <c r="B28" s="53" t="s">
        <v>41</v>
      </c>
      <c r="C28" s="1" t="s">
        <v>9</v>
      </c>
      <c r="D28" s="44" t="s">
        <v>208</v>
      </c>
      <c r="E28" s="1">
        <f>(IF(D28="SI",0.3,IF(D28="PARCIALMENTE",0.18,IF(D28="NO",0.06,0))))</f>
        <v>0.3</v>
      </c>
      <c r="F28" s="42" t="s">
        <v>245</v>
      </c>
    </row>
    <row r="29" spans="1:6" ht="60" x14ac:dyDescent="0.25">
      <c r="A29" s="2" t="s">
        <v>49</v>
      </c>
      <c r="B29" s="54" t="s">
        <v>39</v>
      </c>
      <c r="C29" s="2" t="s">
        <v>11</v>
      </c>
      <c r="D29" s="45" t="s">
        <v>208</v>
      </c>
      <c r="E29" s="2">
        <f t="shared" ref="E29" si="6">(IF(D29="SI",0.7,IF(D29="PARCIALMENTE",0.42,IF(D29="NO",0.14,0))))</f>
        <v>0.7</v>
      </c>
      <c r="F29" s="43" t="s">
        <v>231</v>
      </c>
    </row>
    <row r="30" spans="1:6" ht="75" x14ac:dyDescent="0.25">
      <c r="A30" s="2" t="s">
        <v>50</v>
      </c>
      <c r="B30" s="54" t="s">
        <v>42</v>
      </c>
      <c r="C30" s="2" t="s">
        <v>11</v>
      </c>
      <c r="D30" s="45" t="s">
        <v>208</v>
      </c>
      <c r="E30" s="2">
        <f>(IF(D30="SI",0.7,IF(D30="PARCIALMENTE",0.42,IF(D30="NO",0.14,0))))</f>
        <v>0.7</v>
      </c>
      <c r="F30" s="43" t="s">
        <v>274</v>
      </c>
    </row>
    <row r="31" spans="1:6" ht="90" x14ac:dyDescent="0.25">
      <c r="A31" s="1">
        <v>8</v>
      </c>
      <c r="B31" s="53" t="s">
        <v>43</v>
      </c>
      <c r="C31" s="1" t="s">
        <v>9</v>
      </c>
      <c r="D31" s="44" t="s">
        <v>208</v>
      </c>
      <c r="E31" s="1">
        <f>(IF(D31="SI",0.3,IF(D31="PARCIALMENTE",0.18,IF(D31="NO",0.06,0))))</f>
        <v>0.3</v>
      </c>
      <c r="F31" s="42" t="s">
        <v>246</v>
      </c>
    </row>
    <row r="32" spans="1:6" ht="75" x14ac:dyDescent="0.25">
      <c r="A32" s="2" t="s">
        <v>60</v>
      </c>
      <c r="B32" s="54" t="s">
        <v>51</v>
      </c>
      <c r="C32" s="2" t="s">
        <v>11</v>
      </c>
      <c r="D32" s="45" t="s">
        <v>208</v>
      </c>
      <c r="E32" s="2">
        <f t="shared" ref="E32:E33" si="7">(IF(D32="SI",0.7,IF(D32="PARCIALMENTE",0.42,IF(D32="NO",0.14,0))))</f>
        <v>0.7</v>
      </c>
      <c r="F32" s="43" t="s">
        <v>232</v>
      </c>
    </row>
    <row r="33" spans="1:6" ht="90" x14ac:dyDescent="0.25">
      <c r="A33" s="2" t="s">
        <v>61</v>
      </c>
      <c r="B33" s="54" t="s">
        <v>52</v>
      </c>
      <c r="C33" s="2" t="s">
        <v>11</v>
      </c>
      <c r="D33" s="45" t="s">
        <v>208</v>
      </c>
      <c r="E33" s="2">
        <f t="shared" si="7"/>
        <v>0.7</v>
      </c>
      <c r="F33" s="43" t="s">
        <v>275</v>
      </c>
    </row>
    <row r="34" spans="1:6" ht="120" x14ac:dyDescent="0.25">
      <c r="A34" s="1">
        <v>9</v>
      </c>
      <c r="B34" s="53" t="s">
        <v>53</v>
      </c>
      <c r="C34" s="1" t="s">
        <v>9</v>
      </c>
      <c r="D34" s="44" t="s">
        <v>208</v>
      </c>
      <c r="E34" s="1">
        <f>(IF(D34="SI",0.3,IF(D34="PARCIALMENTE",0.18,IF(D34="NO",0.06,0))))</f>
        <v>0.3</v>
      </c>
      <c r="F34" s="42" t="s">
        <v>280</v>
      </c>
    </row>
    <row r="35" spans="1:6" ht="105" x14ac:dyDescent="0.25">
      <c r="A35" s="2" t="s">
        <v>62</v>
      </c>
      <c r="B35" s="54" t="s">
        <v>54</v>
      </c>
      <c r="C35" s="2" t="s">
        <v>11</v>
      </c>
      <c r="D35" s="45" t="s">
        <v>208</v>
      </c>
      <c r="E35" s="2">
        <f t="shared" ref="E35:E36" si="8">(IF(D35="SI",0.7,IF(D35="PARCIALMENTE",0.42,IF(D35="NO",0.14,0))))</f>
        <v>0.7</v>
      </c>
      <c r="F35" s="43" t="s">
        <v>279</v>
      </c>
    </row>
    <row r="36" spans="1:6" ht="165" x14ac:dyDescent="0.25">
      <c r="A36" s="2" t="s">
        <v>63</v>
      </c>
      <c r="B36" s="54" t="s">
        <v>55</v>
      </c>
      <c r="C36" s="2" t="s">
        <v>11</v>
      </c>
      <c r="D36" s="45" t="s">
        <v>208</v>
      </c>
      <c r="E36" s="2">
        <f t="shared" si="8"/>
        <v>0.7</v>
      </c>
      <c r="F36" s="43" t="s">
        <v>300</v>
      </c>
    </row>
    <row r="37" spans="1:6" ht="120" x14ac:dyDescent="0.25">
      <c r="A37" s="1">
        <v>10</v>
      </c>
      <c r="B37" s="53" t="s">
        <v>56</v>
      </c>
      <c r="C37" s="1" t="s">
        <v>9</v>
      </c>
      <c r="D37" s="44" t="s">
        <v>208</v>
      </c>
      <c r="E37" s="1">
        <f>(IF(D37="SI",0.3,IF(D37="PARCIALMENTE",0.18,IF(D37="NO",0.06,0))))</f>
        <v>0.3</v>
      </c>
      <c r="F37" s="42" t="s">
        <v>276</v>
      </c>
    </row>
    <row r="38" spans="1:6" ht="45" x14ac:dyDescent="0.25">
      <c r="A38" s="2" t="s">
        <v>64</v>
      </c>
      <c r="B38" s="54" t="s">
        <v>57</v>
      </c>
      <c r="C38" s="2" t="s">
        <v>11</v>
      </c>
      <c r="D38" s="45" t="s">
        <v>208</v>
      </c>
      <c r="E38" s="2">
        <f t="shared" ref="E38:E40" si="9">(IF(D38="SI",0.7,IF(D38="PARCIALMENTE",0.42,IF(D38="NO",0.14,0))))</f>
        <v>0.7</v>
      </c>
      <c r="F38" s="43" t="s">
        <v>233</v>
      </c>
    </row>
    <row r="39" spans="1:6" ht="90" x14ac:dyDescent="0.25">
      <c r="A39" s="2" t="s">
        <v>65</v>
      </c>
      <c r="B39" s="54" t="s">
        <v>58</v>
      </c>
      <c r="C39" s="2" t="s">
        <v>11</v>
      </c>
      <c r="D39" s="45" t="s">
        <v>208</v>
      </c>
      <c r="E39" s="2">
        <f t="shared" si="9"/>
        <v>0.7</v>
      </c>
      <c r="F39" s="43" t="s">
        <v>277</v>
      </c>
    </row>
    <row r="40" spans="1:6" ht="105" x14ac:dyDescent="0.25">
      <c r="A40" s="2" t="s">
        <v>66</v>
      </c>
      <c r="B40" s="54" t="s">
        <v>59</v>
      </c>
      <c r="C40" s="2" t="s">
        <v>11</v>
      </c>
      <c r="D40" s="45" t="s">
        <v>208</v>
      </c>
      <c r="E40" s="2">
        <f t="shared" si="9"/>
        <v>0.7</v>
      </c>
      <c r="F40" s="43" t="s">
        <v>278</v>
      </c>
    </row>
    <row r="41" spans="1:6" ht="21.75" customHeight="1" x14ac:dyDescent="0.25">
      <c r="A41" s="69" t="s">
        <v>82</v>
      </c>
      <c r="B41" s="70"/>
      <c r="C41" s="70"/>
      <c r="D41" s="70"/>
      <c r="E41" s="70"/>
      <c r="F41" s="71"/>
    </row>
    <row r="42" spans="1:6" ht="21.75" customHeight="1" x14ac:dyDescent="0.25">
      <c r="A42" s="62" t="s">
        <v>219</v>
      </c>
      <c r="B42" s="63"/>
      <c r="C42" s="63"/>
      <c r="D42" s="63"/>
      <c r="E42" s="63"/>
      <c r="F42" s="64"/>
    </row>
    <row r="43" spans="1:6" ht="21" customHeight="1" x14ac:dyDescent="0.25">
      <c r="A43" s="10" t="s">
        <v>1</v>
      </c>
      <c r="B43" s="11" t="s">
        <v>67</v>
      </c>
      <c r="C43" s="10" t="s">
        <v>4</v>
      </c>
      <c r="D43" s="10" t="s">
        <v>5</v>
      </c>
      <c r="E43" s="10" t="s">
        <v>6</v>
      </c>
      <c r="F43" s="10" t="s">
        <v>7</v>
      </c>
    </row>
    <row r="44" spans="1:6" ht="45" x14ac:dyDescent="0.25">
      <c r="A44" s="1">
        <v>11</v>
      </c>
      <c r="B44" s="53" t="s">
        <v>68</v>
      </c>
      <c r="C44" s="1" t="s">
        <v>9</v>
      </c>
      <c r="D44" s="44" t="s">
        <v>208</v>
      </c>
      <c r="E44" s="1">
        <f>(IF(D44="SI",0.3,IF(D44="PARCIALMENTE",0.18,IF(D44="NO",0.06,0))))</f>
        <v>0.3</v>
      </c>
      <c r="F44" s="42" t="s">
        <v>301</v>
      </c>
    </row>
    <row r="45" spans="1:6" ht="30" x14ac:dyDescent="0.25">
      <c r="A45" s="2" t="s">
        <v>76</v>
      </c>
      <c r="B45" s="54" t="s">
        <v>69</v>
      </c>
      <c r="C45" s="2" t="s">
        <v>11</v>
      </c>
      <c r="D45" s="45" t="s">
        <v>208</v>
      </c>
      <c r="E45" s="2">
        <f t="shared" ref="E45:E46" si="10">(IF(D45="SI",0.7,IF(D45="PARCIALMENTE",0.42,IF(D45="NO",0.14,0))))</f>
        <v>0.7</v>
      </c>
      <c r="F45" s="43" t="s">
        <v>247</v>
      </c>
    </row>
    <row r="46" spans="1:6" ht="30" x14ac:dyDescent="0.25">
      <c r="A46" s="2" t="s">
        <v>77</v>
      </c>
      <c r="B46" s="54" t="s">
        <v>70</v>
      </c>
      <c r="C46" s="2" t="s">
        <v>11</v>
      </c>
      <c r="D46" s="45" t="s">
        <v>208</v>
      </c>
      <c r="E46" s="2">
        <f t="shared" si="10"/>
        <v>0.7</v>
      </c>
      <c r="F46" s="43" t="s">
        <v>281</v>
      </c>
    </row>
    <row r="47" spans="1:6" ht="45" x14ac:dyDescent="0.25">
      <c r="A47" s="1">
        <v>12</v>
      </c>
      <c r="B47" s="53" t="s">
        <v>71</v>
      </c>
      <c r="C47" s="1" t="s">
        <v>9</v>
      </c>
      <c r="D47" s="44" t="s">
        <v>208</v>
      </c>
      <c r="E47" s="1">
        <f>(IF(D47="SI",0.3,IF(D47="PARCIALMENTE",0.18,IF(D47="NO",0.06,0))))</f>
        <v>0.3</v>
      </c>
      <c r="F47" s="42" t="s">
        <v>248</v>
      </c>
    </row>
    <row r="48" spans="1:6" ht="30" x14ac:dyDescent="0.25">
      <c r="A48" s="2" t="s">
        <v>79</v>
      </c>
      <c r="B48" s="54" t="s">
        <v>72</v>
      </c>
      <c r="C48" s="2" t="s">
        <v>11</v>
      </c>
      <c r="D48" s="45" t="s">
        <v>208</v>
      </c>
      <c r="E48" s="2">
        <f t="shared" ref="E48:E49" si="11">(IF(D48="SI",0.7,IF(D48="PARCIALMENTE",0.42,IF(D48="NO",0.14,0))))</f>
        <v>0.7</v>
      </c>
      <c r="F48" s="43" t="s">
        <v>282</v>
      </c>
    </row>
    <row r="49" spans="1:6" ht="45" x14ac:dyDescent="0.25">
      <c r="A49" s="2" t="s">
        <v>78</v>
      </c>
      <c r="B49" s="54" t="s">
        <v>73</v>
      </c>
      <c r="C49" s="2" t="s">
        <v>11</v>
      </c>
      <c r="D49" s="45" t="s">
        <v>208</v>
      </c>
      <c r="E49" s="2">
        <f t="shared" si="11"/>
        <v>0.7</v>
      </c>
      <c r="F49" s="43" t="s">
        <v>283</v>
      </c>
    </row>
    <row r="50" spans="1:6" ht="30" x14ac:dyDescent="0.25">
      <c r="A50" s="1">
        <v>13</v>
      </c>
      <c r="B50" s="53" t="s">
        <v>74</v>
      </c>
      <c r="C50" s="1" t="s">
        <v>9</v>
      </c>
      <c r="D50" s="44" t="s">
        <v>208</v>
      </c>
      <c r="E50" s="1">
        <f>(IF(D50="SI",0.3,IF(D50="PARCIALMENTE",0.18,IF(D50="NO",0.06,0))))</f>
        <v>0.3</v>
      </c>
      <c r="F50" s="42" t="s">
        <v>249</v>
      </c>
    </row>
    <row r="51" spans="1:6" ht="45" x14ac:dyDescent="0.25">
      <c r="A51" s="2" t="s">
        <v>80</v>
      </c>
      <c r="B51" s="54" t="s">
        <v>75</v>
      </c>
      <c r="C51" s="2" t="s">
        <v>11</v>
      </c>
      <c r="D51" s="45" t="s">
        <v>208</v>
      </c>
      <c r="E51" s="2">
        <f>(IF(D51="SI",0.7,IF(D51="PARCIALMENTE",0.42,IF(D51="NO",0.14,0))))</f>
        <v>0.7</v>
      </c>
      <c r="F51" s="43" t="s">
        <v>302</v>
      </c>
    </row>
    <row r="52" spans="1:6" ht="21.75" customHeight="1" x14ac:dyDescent="0.25">
      <c r="A52" s="10" t="s">
        <v>1</v>
      </c>
      <c r="B52" s="11" t="s">
        <v>81</v>
      </c>
      <c r="C52" s="10" t="s">
        <v>4</v>
      </c>
      <c r="D52" s="10" t="s">
        <v>5</v>
      </c>
      <c r="E52" s="10" t="s">
        <v>6</v>
      </c>
      <c r="F52" s="10" t="s">
        <v>7</v>
      </c>
    </row>
    <row r="53" spans="1:6" ht="45" x14ac:dyDescent="0.25">
      <c r="A53" s="1">
        <v>14</v>
      </c>
      <c r="B53" s="53" t="s">
        <v>83</v>
      </c>
      <c r="C53" s="1" t="s">
        <v>9</v>
      </c>
      <c r="D53" s="44" t="s">
        <v>208</v>
      </c>
      <c r="E53" s="2">
        <f>(IF(D53="SI",0.3,IF(D53="PARCIALMENTE",0.18,IF(D53="NO",0.06,0))))</f>
        <v>0.3</v>
      </c>
      <c r="F53" s="42" t="s">
        <v>250</v>
      </c>
    </row>
    <row r="54" spans="1:6" ht="45" x14ac:dyDescent="0.25">
      <c r="A54" s="2" t="s">
        <v>85</v>
      </c>
      <c r="B54" s="54" t="s">
        <v>84</v>
      </c>
      <c r="C54" s="2" t="s">
        <v>11</v>
      </c>
      <c r="D54" s="45" t="s">
        <v>208</v>
      </c>
      <c r="E54" s="2">
        <f>(IF(D54="SI",0.7,IF(D54="PARCIALMENTE",0.42,IF(D54="NO",0.14,0))))</f>
        <v>0.7</v>
      </c>
      <c r="F54" s="43" t="s">
        <v>251</v>
      </c>
    </row>
    <row r="55" spans="1:6" ht="60" x14ac:dyDescent="0.25">
      <c r="A55" s="1">
        <v>15</v>
      </c>
      <c r="B55" s="53" t="s">
        <v>86</v>
      </c>
      <c r="C55" s="1" t="s">
        <v>9</v>
      </c>
      <c r="D55" s="44" t="s">
        <v>208</v>
      </c>
      <c r="E55" s="2">
        <f>(IF(D55="SI",0.3,IF(D55="PARCIALMENTE",0.18,IF(D55="NO",0.06,0))))</f>
        <v>0.3</v>
      </c>
      <c r="F55" s="42" t="s">
        <v>252</v>
      </c>
    </row>
    <row r="56" spans="1:6" ht="45" x14ac:dyDescent="0.25">
      <c r="A56" s="2" t="s">
        <v>88</v>
      </c>
      <c r="B56" s="54" t="s">
        <v>87</v>
      </c>
      <c r="C56" s="2" t="s">
        <v>11</v>
      </c>
      <c r="D56" s="45" t="s">
        <v>208</v>
      </c>
      <c r="E56" s="2">
        <f>(IF(D56="SI",0.7,IF(D56="PARCIALMENTE",0.42,IF(D56="NO",0.14,0))))</f>
        <v>0.7</v>
      </c>
      <c r="F56" s="43" t="s">
        <v>253</v>
      </c>
    </row>
    <row r="57" spans="1:6" ht="19.5" customHeight="1" x14ac:dyDescent="0.25">
      <c r="A57" s="10" t="s">
        <v>1</v>
      </c>
      <c r="B57" s="11" t="s">
        <v>89</v>
      </c>
      <c r="C57" s="10" t="s">
        <v>4</v>
      </c>
      <c r="D57" s="10" t="s">
        <v>5</v>
      </c>
      <c r="E57" s="10" t="s">
        <v>6</v>
      </c>
      <c r="F57" s="10" t="s">
        <v>7</v>
      </c>
    </row>
    <row r="58" spans="1:6" ht="30" x14ac:dyDescent="0.25">
      <c r="A58" s="1">
        <v>16</v>
      </c>
      <c r="B58" s="53" t="s">
        <v>90</v>
      </c>
      <c r="C58" s="1" t="s">
        <v>9</v>
      </c>
      <c r="D58" s="44" t="s">
        <v>208</v>
      </c>
      <c r="E58" s="1">
        <f>(IF(D58="SI",0.3,IF(D58="PARCIALMENTE",0.18,IF(D58="NO",0.06,0))))</f>
        <v>0.3</v>
      </c>
      <c r="F58" s="42" t="s">
        <v>234</v>
      </c>
    </row>
    <row r="59" spans="1:6" ht="30" x14ac:dyDescent="0.25">
      <c r="A59" s="2" t="s">
        <v>101</v>
      </c>
      <c r="B59" s="54" t="s">
        <v>91</v>
      </c>
      <c r="C59" s="2" t="s">
        <v>11</v>
      </c>
      <c r="D59" s="45" t="s">
        <v>208</v>
      </c>
      <c r="E59" s="2">
        <f t="shared" ref="E59:E60" si="12">(IF(D59="SI",0.7,IF(D59="PARCIALMENTE",0.42,IF(D59="NO",0.14,0))))</f>
        <v>0.7</v>
      </c>
      <c r="F59" s="43" t="s">
        <v>234</v>
      </c>
    </row>
    <row r="60" spans="1:6" ht="30" x14ac:dyDescent="0.25">
      <c r="A60" s="2" t="s">
        <v>102</v>
      </c>
      <c r="B60" s="54" t="s">
        <v>92</v>
      </c>
      <c r="C60" s="2" t="s">
        <v>11</v>
      </c>
      <c r="D60" s="45" t="s">
        <v>208</v>
      </c>
      <c r="E60" s="2">
        <f t="shared" si="12"/>
        <v>0.7</v>
      </c>
      <c r="F60" s="43" t="s">
        <v>234</v>
      </c>
    </row>
    <row r="61" spans="1:6" ht="30" x14ac:dyDescent="0.25">
      <c r="A61" s="1">
        <v>17</v>
      </c>
      <c r="B61" s="53" t="s">
        <v>93</v>
      </c>
      <c r="C61" s="1" t="s">
        <v>9</v>
      </c>
      <c r="D61" s="44" t="s">
        <v>208</v>
      </c>
      <c r="E61" s="1">
        <f>(IF(D61="SI",0.3,IF(D61="PARCIALMENTE",0.18,IF(D61="NO",0.06,0))))</f>
        <v>0.3</v>
      </c>
      <c r="F61" s="43" t="s">
        <v>234</v>
      </c>
    </row>
    <row r="62" spans="1:6" ht="33.75" customHeight="1" x14ac:dyDescent="0.25">
      <c r="A62" s="2" t="s">
        <v>103</v>
      </c>
      <c r="B62" s="54" t="s">
        <v>94</v>
      </c>
      <c r="C62" s="2" t="s">
        <v>11</v>
      </c>
      <c r="D62" s="45" t="s">
        <v>208</v>
      </c>
      <c r="E62" s="2">
        <f t="shared" ref="E62:E63" si="13">(IF(D62="SI",0.7,IF(D62="PARCIALMENTE",0.42,IF(D62="NO",0.14,0))))</f>
        <v>0.7</v>
      </c>
      <c r="F62" s="43" t="s">
        <v>234</v>
      </c>
    </row>
    <row r="63" spans="1:6" ht="19.5" customHeight="1" x14ac:dyDescent="0.25">
      <c r="A63" s="2" t="s">
        <v>104</v>
      </c>
      <c r="B63" s="54" t="s">
        <v>95</v>
      </c>
      <c r="C63" s="2" t="s">
        <v>11</v>
      </c>
      <c r="D63" s="45" t="s">
        <v>208</v>
      </c>
      <c r="E63" s="2">
        <f t="shared" si="13"/>
        <v>0.7</v>
      </c>
      <c r="F63" s="43" t="s">
        <v>234</v>
      </c>
    </row>
    <row r="64" spans="1:6" ht="30" x14ac:dyDescent="0.25">
      <c r="A64" s="1">
        <v>18</v>
      </c>
      <c r="B64" s="53" t="s">
        <v>96</v>
      </c>
      <c r="C64" s="1" t="s">
        <v>9</v>
      </c>
      <c r="D64" s="44" t="s">
        <v>208</v>
      </c>
      <c r="E64" s="1">
        <f>(IF(D64="SI",0.3,IF(D64="PARCIALMENTE",0.18,IF(D64="NO",0.06,0))))</f>
        <v>0.3</v>
      </c>
      <c r="F64" s="43" t="s">
        <v>234</v>
      </c>
    </row>
    <row r="65" spans="1:6" ht="30" x14ac:dyDescent="0.25">
      <c r="A65" s="2" t="s">
        <v>105</v>
      </c>
      <c r="B65" s="54" t="s">
        <v>97</v>
      </c>
      <c r="C65" s="2" t="s">
        <v>11</v>
      </c>
      <c r="D65" s="45" t="s">
        <v>208</v>
      </c>
      <c r="E65" s="2">
        <f t="shared" ref="E65:E66" si="14">(IF(D65="SI",0.7,IF(D65="PARCIALMENTE",0.42,IF(D65="NO",0.14,0))))</f>
        <v>0.7</v>
      </c>
      <c r="F65" s="43" t="s">
        <v>234</v>
      </c>
    </row>
    <row r="66" spans="1:6" ht="30" x14ac:dyDescent="0.25">
      <c r="A66" s="2" t="s">
        <v>106</v>
      </c>
      <c r="B66" s="54" t="s">
        <v>98</v>
      </c>
      <c r="C66" s="2" t="s">
        <v>11</v>
      </c>
      <c r="D66" s="45" t="s">
        <v>208</v>
      </c>
      <c r="E66" s="2">
        <f t="shared" si="14"/>
        <v>0.7</v>
      </c>
      <c r="F66" s="43" t="s">
        <v>234</v>
      </c>
    </row>
    <row r="67" spans="1:6" ht="30" x14ac:dyDescent="0.25">
      <c r="A67" s="1">
        <v>19</v>
      </c>
      <c r="B67" s="53" t="s">
        <v>99</v>
      </c>
      <c r="C67" s="1" t="s">
        <v>9</v>
      </c>
      <c r="D67" s="44" t="s">
        <v>208</v>
      </c>
      <c r="E67" s="1">
        <f>(IF(D67="SI",0.3,IF(D67="PARCIALMENTE",0.18,IF(D67="NO",0.06,0))))</f>
        <v>0.3</v>
      </c>
      <c r="F67" s="43" t="s">
        <v>234</v>
      </c>
    </row>
    <row r="68" spans="1:6" ht="30" x14ac:dyDescent="0.25">
      <c r="A68" s="2" t="s">
        <v>107</v>
      </c>
      <c r="B68" s="54" t="s">
        <v>100</v>
      </c>
      <c r="C68" s="2" t="s">
        <v>11</v>
      </c>
      <c r="D68" s="45" t="s">
        <v>208</v>
      </c>
      <c r="E68" s="2">
        <f t="shared" ref="E68:E69" si="15">(IF(D68="SI",0.7,IF(D68="PARCIALMENTE",0.42,IF(D68="NO",0.14,0))))</f>
        <v>0.7</v>
      </c>
      <c r="F68" s="43" t="s">
        <v>234</v>
      </c>
    </row>
    <row r="69" spans="1:6" ht="45" x14ac:dyDescent="0.25">
      <c r="A69" s="2" t="s">
        <v>108</v>
      </c>
      <c r="B69" s="54" t="s">
        <v>109</v>
      </c>
      <c r="C69" s="2" t="s">
        <v>11</v>
      </c>
      <c r="D69" s="45" t="s">
        <v>208</v>
      </c>
      <c r="E69" s="2">
        <f t="shared" si="15"/>
        <v>0.7</v>
      </c>
      <c r="F69" s="43" t="s">
        <v>234</v>
      </c>
    </row>
    <row r="70" spans="1:6" ht="45" x14ac:dyDescent="0.25">
      <c r="A70" s="1">
        <v>20</v>
      </c>
      <c r="B70" s="53" t="s">
        <v>110</v>
      </c>
      <c r="C70" s="1" t="s">
        <v>9</v>
      </c>
      <c r="D70" s="44" t="s">
        <v>208</v>
      </c>
      <c r="E70" s="1">
        <f>(IF(D70="SI",0.3,IF(D70="PARCIALMENTE",0.18,IF(D70="NO",0.06,0))))</f>
        <v>0.3</v>
      </c>
      <c r="F70" s="42" t="s">
        <v>284</v>
      </c>
    </row>
    <row r="71" spans="1:6" ht="60" x14ac:dyDescent="0.25">
      <c r="A71" s="2" t="s">
        <v>113</v>
      </c>
      <c r="B71" s="54" t="s">
        <v>111</v>
      </c>
      <c r="C71" s="2" t="s">
        <v>11</v>
      </c>
      <c r="D71" s="45" t="s">
        <v>208</v>
      </c>
      <c r="E71" s="2">
        <f t="shared" ref="E71:E72" si="16">(IF(D71="SI",0.7,IF(D71="PARCIALMENTE",0.42,IF(D71="NO",0.14,0))))</f>
        <v>0.7</v>
      </c>
      <c r="F71" s="43" t="s">
        <v>235</v>
      </c>
    </row>
    <row r="72" spans="1:6" ht="60" x14ac:dyDescent="0.25">
      <c r="A72" s="2" t="s">
        <v>114</v>
      </c>
      <c r="B72" s="54" t="s">
        <v>112</v>
      </c>
      <c r="C72" s="2" t="s">
        <v>11</v>
      </c>
      <c r="D72" s="45" t="s">
        <v>208</v>
      </c>
      <c r="E72" s="2">
        <f t="shared" si="16"/>
        <v>0.7</v>
      </c>
      <c r="F72" s="43" t="s">
        <v>254</v>
      </c>
    </row>
    <row r="73" spans="1:6" ht="37.5" x14ac:dyDescent="0.25">
      <c r="A73" s="10" t="s">
        <v>1</v>
      </c>
      <c r="B73" s="11" t="s">
        <v>115</v>
      </c>
      <c r="C73" s="10" t="s">
        <v>4</v>
      </c>
      <c r="D73" s="10" t="s">
        <v>5</v>
      </c>
      <c r="E73" s="10" t="s">
        <v>6</v>
      </c>
      <c r="F73" s="10" t="s">
        <v>7</v>
      </c>
    </row>
    <row r="74" spans="1:6" ht="75" x14ac:dyDescent="0.25">
      <c r="A74" s="1">
        <v>21</v>
      </c>
      <c r="B74" s="53" t="s">
        <v>116</v>
      </c>
      <c r="C74" s="1" t="s">
        <v>9</v>
      </c>
      <c r="D74" s="44" t="s">
        <v>208</v>
      </c>
      <c r="E74" s="1">
        <f>(IF(D74="SI",0.3,IF(D74="PARCIALMENTE",0.18,IF(D74="NO",0.06,0))))</f>
        <v>0.3</v>
      </c>
      <c r="F74" s="42" t="s">
        <v>285</v>
      </c>
    </row>
    <row r="75" spans="1:6" ht="75" x14ac:dyDescent="0.25">
      <c r="A75" s="2" t="s">
        <v>119</v>
      </c>
      <c r="B75" s="54" t="s">
        <v>117</v>
      </c>
      <c r="C75" s="2" t="s">
        <v>11</v>
      </c>
      <c r="D75" s="45" t="s">
        <v>208</v>
      </c>
      <c r="E75" s="2">
        <f t="shared" ref="E75:E76" si="17">(IF(D75="SI",0.7,IF(D75="PARCIALMENTE",0.42,IF(D75="NO",0.14,0))))</f>
        <v>0.7</v>
      </c>
      <c r="F75" s="43" t="s">
        <v>286</v>
      </c>
    </row>
    <row r="76" spans="1:6" ht="60" x14ac:dyDescent="0.25">
      <c r="A76" s="2" t="s">
        <v>120</v>
      </c>
      <c r="B76" s="54" t="s">
        <v>118</v>
      </c>
      <c r="C76" s="2" t="s">
        <v>11</v>
      </c>
      <c r="D76" s="45" t="s">
        <v>208</v>
      </c>
      <c r="E76" s="2">
        <f t="shared" si="17"/>
        <v>0.7</v>
      </c>
      <c r="F76" s="43" t="s">
        <v>287</v>
      </c>
    </row>
    <row r="77" spans="1:6" ht="37.5" x14ac:dyDescent="0.25">
      <c r="A77" s="10" t="s">
        <v>1</v>
      </c>
      <c r="B77" s="11" t="s">
        <v>121</v>
      </c>
      <c r="C77" s="10" t="s">
        <v>4</v>
      </c>
      <c r="D77" s="10" t="s">
        <v>5</v>
      </c>
      <c r="E77" s="10" t="s">
        <v>6</v>
      </c>
      <c r="F77" s="10" t="s">
        <v>7</v>
      </c>
    </row>
    <row r="78" spans="1:6" ht="45" x14ac:dyDescent="0.25">
      <c r="A78" s="1">
        <v>22</v>
      </c>
      <c r="B78" s="53" t="s">
        <v>122</v>
      </c>
      <c r="C78" s="1" t="s">
        <v>9</v>
      </c>
      <c r="D78" s="44" t="s">
        <v>208</v>
      </c>
      <c r="E78" s="1">
        <f>(IF(D78="SI",0.3,IF(D78="PARCIALMENTE",0.18,IF(D78="NO",0.06,0))))</f>
        <v>0.3</v>
      </c>
      <c r="F78" s="42" t="s">
        <v>234</v>
      </c>
    </row>
    <row r="79" spans="1:6" ht="30" x14ac:dyDescent="0.25">
      <c r="A79" s="2" t="s">
        <v>125</v>
      </c>
      <c r="B79" s="54" t="s">
        <v>123</v>
      </c>
      <c r="C79" s="2" t="s">
        <v>11</v>
      </c>
      <c r="D79" s="45" t="s">
        <v>208</v>
      </c>
      <c r="E79" s="2">
        <f t="shared" ref="E79:E81" si="18">(IF(D79="SI",0.7,IF(D79="PARCIALMENTE",0.42,IF(D79="NO",0.14,0))))</f>
        <v>0.7</v>
      </c>
      <c r="F79" s="43" t="s">
        <v>234</v>
      </c>
    </row>
    <row r="80" spans="1:6" ht="60" x14ac:dyDescent="0.25">
      <c r="A80" s="2" t="s">
        <v>126</v>
      </c>
      <c r="B80" s="54" t="s">
        <v>124</v>
      </c>
      <c r="C80" s="2" t="s">
        <v>11</v>
      </c>
      <c r="D80" s="45" t="s">
        <v>208</v>
      </c>
      <c r="E80" s="2">
        <f t="shared" si="18"/>
        <v>0.7</v>
      </c>
      <c r="F80" s="43" t="s">
        <v>288</v>
      </c>
    </row>
    <row r="81" spans="1:6" ht="60" x14ac:dyDescent="0.25">
      <c r="A81" s="2" t="s">
        <v>127</v>
      </c>
      <c r="B81" s="54" t="s">
        <v>260</v>
      </c>
      <c r="C81" s="2" t="s">
        <v>11</v>
      </c>
      <c r="D81" s="45" t="s">
        <v>208</v>
      </c>
      <c r="E81" s="2">
        <f t="shared" si="18"/>
        <v>0.7</v>
      </c>
      <c r="F81" s="43" t="s">
        <v>288</v>
      </c>
    </row>
    <row r="82" spans="1:6" ht="30" x14ac:dyDescent="0.25">
      <c r="A82" s="1">
        <v>23</v>
      </c>
      <c r="B82" s="53" t="s">
        <v>128</v>
      </c>
      <c r="C82" s="1" t="s">
        <v>9</v>
      </c>
      <c r="D82" s="44" t="s">
        <v>208</v>
      </c>
      <c r="E82" s="1">
        <f>(IF(D82="SI",0.3,IF(D82="PARCIALMENTE",0.18,IF(D82="NO",0.06,0))))</f>
        <v>0.3</v>
      </c>
      <c r="F82" s="42" t="s">
        <v>234</v>
      </c>
    </row>
    <row r="83" spans="1:6" ht="30" x14ac:dyDescent="0.25">
      <c r="A83" s="2" t="s">
        <v>134</v>
      </c>
      <c r="B83" s="54" t="s">
        <v>129</v>
      </c>
      <c r="C83" s="2" t="s">
        <v>11</v>
      </c>
      <c r="D83" s="45" t="s">
        <v>208</v>
      </c>
      <c r="E83" s="2">
        <f t="shared" ref="E83:E87" si="19">(IF(D83="SI",0.7,IF(D83="PARCIALMENTE",0.42,IF(D83="NO",0.14,0))))</f>
        <v>0.7</v>
      </c>
      <c r="F83" s="43" t="s">
        <v>234</v>
      </c>
    </row>
    <row r="84" spans="1:6" ht="30" x14ac:dyDescent="0.25">
      <c r="A84" s="2" t="s">
        <v>135</v>
      </c>
      <c r="B84" s="54" t="s">
        <v>130</v>
      </c>
      <c r="C84" s="2" t="s">
        <v>11</v>
      </c>
      <c r="D84" s="45" t="s">
        <v>208</v>
      </c>
      <c r="E84" s="2">
        <f t="shared" si="19"/>
        <v>0.7</v>
      </c>
      <c r="F84" s="43" t="s">
        <v>234</v>
      </c>
    </row>
    <row r="85" spans="1:6" ht="30" x14ac:dyDescent="0.25">
      <c r="A85" s="2" t="s">
        <v>136</v>
      </c>
      <c r="B85" s="54" t="s">
        <v>131</v>
      </c>
      <c r="C85" s="2" t="s">
        <v>11</v>
      </c>
      <c r="D85" s="45" t="s">
        <v>208</v>
      </c>
      <c r="E85" s="2">
        <f t="shared" si="19"/>
        <v>0.7</v>
      </c>
      <c r="F85" s="43" t="s">
        <v>234</v>
      </c>
    </row>
    <row r="86" spans="1:6" ht="30" x14ac:dyDescent="0.25">
      <c r="A86" s="2" t="s">
        <v>137</v>
      </c>
      <c r="B86" s="54" t="s">
        <v>132</v>
      </c>
      <c r="C86" s="2" t="s">
        <v>11</v>
      </c>
      <c r="D86" s="45" t="s">
        <v>208</v>
      </c>
      <c r="E86" s="2">
        <f t="shared" si="19"/>
        <v>0.7</v>
      </c>
      <c r="F86" s="43" t="s">
        <v>234</v>
      </c>
    </row>
    <row r="87" spans="1:6" ht="30" x14ac:dyDescent="0.25">
      <c r="A87" s="2" t="s">
        <v>138</v>
      </c>
      <c r="B87" s="54" t="s">
        <v>133</v>
      </c>
      <c r="C87" s="2" t="s">
        <v>11</v>
      </c>
      <c r="D87" s="45" t="s">
        <v>208</v>
      </c>
      <c r="E87" s="2">
        <f t="shared" si="19"/>
        <v>0.7</v>
      </c>
      <c r="F87" s="43" t="s">
        <v>234</v>
      </c>
    </row>
    <row r="88" spans="1:6" ht="23.25" x14ac:dyDescent="0.25">
      <c r="A88" s="65" t="s">
        <v>139</v>
      </c>
      <c r="B88" s="66"/>
      <c r="C88" s="66"/>
      <c r="D88" s="66"/>
      <c r="E88" s="66"/>
      <c r="F88" s="67"/>
    </row>
    <row r="89" spans="1:6" ht="24.75" customHeight="1" x14ac:dyDescent="0.25">
      <c r="A89" s="10" t="s">
        <v>1</v>
      </c>
      <c r="B89" s="11" t="s">
        <v>139</v>
      </c>
      <c r="C89" s="10" t="s">
        <v>4</v>
      </c>
      <c r="D89" s="10" t="s">
        <v>5</v>
      </c>
      <c r="E89" s="10" t="s">
        <v>6</v>
      </c>
      <c r="F89" s="10" t="s">
        <v>7</v>
      </c>
    </row>
    <row r="90" spans="1:6" ht="30" x14ac:dyDescent="0.25">
      <c r="A90" s="1">
        <v>24</v>
      </c>
      <c r="B90" s="53" t="s">
        <v>140</v>
      </c>
      <c r="C90" s="1" t="s">
        <v>9</v>
      </c>
      <c r="D90" s="44" t="s">
        <v>208</v>
      </c>
      <c r="E90" s="1">
        <f>(IF(D90="SI",0.3,IF(D90="PARCIALMENTE",0.18,IF(D90="NO",0.06,0))))</f>
        <v>0.3</v>
      </c>
      <c r="F90" s="42" t="s">
        <v>234</v>
      </c>
    </row>
    <row r="91" spans="1:6" ht="75" x14ac:dyDescent="0.25">
      <c r="A91" s="2" t="s">
        <v>145</v>
      </c>
      <c r="B91" s="54" t="s">
        <v>141</v>
      </c>
      <c r="C91" s="2" t="s">
        <v>11</v>
      </c>
      <c r="D91" s="45" t="s">
        <v>208</v>
      </c>
      <c r="E91" s="2">
        <f t="shared" ref="E91:E94" si="20">(IF(D91="SI",0.7,IF(D91="PARCIALMENTE",0.42,IF(D91="NO",0.14,0))))</f>
        <v>0.7</v>
      </c>
      <c r="F91" s="43" t="s">
        <v>236</v>
      </c>
    </row>
    <row r="92" spans="1:6" ht="30" x14ac:dyDescent="0.25">
      <c r="A92" s="2" t="s">
        <v>146</v>
      </c>
      <c r="B92" s="54" t="s">
        <v>142</v>
      </c>
      <c r="C92" s="2" t="s">
        <v>11</v>
      </c>
      <c r="D92" s="45" t="s">
        <v>208</v>
      </c>
      <c r="E92" s="2">
        <f t="shared" si="20"/>
        <v>0.7</v>
      </c>
      <c r="F92" s="43" t="s">
        <v>234</v>
      </c>
    </row>
    <row r="93" spans="1:6" ht="30" x14ac:dyDescent="0.25">
      <c r="A93" s="2" t="s">
        <v>147</v>
      </c>
      <c r="B93" s="54" t="s">
        <v>143</v>
      </c>
      <c r="C93" s="2" t="s">
        <v>11</v>
      </c>
      <c r="D93" s="45" t="s">
        <v>208</v>
      </c>
      <c r="E93" s="2">
        <f t="shared" si="20"/>
        <v>0.7</v>
      </c>
      <c r="F93" s="43" t="s">
        <v>234</v>
      </c>
    </row>
    <row r="94" spans="1:6" ht="30" x14ac:dyDescent="0.25">
      <c r="A94" s="2" t="s">
        <v>148</v>
      </c>
      <c r="B94" s="54" t="s">
        <v>144</v>
      </c>
      <c r="C94" s="2" t="s">
        <v>11</v>
      </c>
      <c r="D94" s="45" t="s">
        <v>208</v>
      </c>
      <c r="E94" s="2">
        <f t="shared" si="20"/>
        <v>0.7</v>
      </c>
      <c r="F94" s="43" t="s">
        <v>234</v>
      </c>
    </row>
    <row r="95" spans="1:6" ht="30" x14ac:dyDescent="0.25">
      <c r="A95" s="1">
        <v>25</v>
      </c>
      <c r="B95" s="53" t="s">
        <v>149</v>
      </c>
      <c r="C95" s="1" t="s">
        <v>9</v>
      </c>
      <c r="D95" s="44" t="s">
        <v>208</v>
      </c>
      <c r="E95" s="1">
        <f>(IF(D95="SI",0.3,IF(D95="PARCIALMENTE",0.18,IF(D95="NO",0.06,0))))</f>
        <v>0.3</v>
      </c>
      <c r="F95" s="42" t="s">
        <v>234</v>
      </c>
    </row>
    <row r="96" spans="1:6" ht="45" x14ac:dyDescent="0.25">
      <c r="A96" s="2" t="s">
        <v>158</v>
      </c>
      <c r="B96" s="54" t="s">
        <v>150</v>
      </c>
      <c r="C96" s="2" t="s">
        <v>11</v>
      </c>
      <c r="D96" s="45" t="s">
        <v>208</v>
      </c>
      <c r="E96" s="2">
        <f>(IF(D96="SI",0.7,IF(D96="PARCIALMENTE",0.42,IF(D96="NO",0.14,0))))</f>
        <v>0.7</v>
      </c>
      <c r="F96" s="43" t="s">
        <v>234</v>
      </c>
    </row>
    <row r="97" spans="1:6" ht="150" x14ac:dyDescent="0.25">
      <c r="A97" s="1">
        <v>26</v>
      </c>
      <c r="B97" s="53" t="s">
        <v>151</v>
      </c>
      <c r="C97" s="1" t="s">
        <v>9</v>
      </c>
      <c r="D97" s="44" t="s">
        <v>208</v>
      </c>
      <c r="E97" s="1">
        <f>(IF(D97="SI",0.3,IF(D97="PARCIALMENTE",0.18,IF(D97="NO",0.06,0))))</f>
        <v>0.3</v>
      </c>
      <c r="F97" s="42" t="s">
        <v>289</v>
      </c>
    </row>
    <row r="98" spans="1:6" ht="45" x14ac:dyDescent="0.25">
      <c r="A98" s="2" t="s">
        <v>159</v>
      </c>
      <c r="B98" s="54" t="s">
        <v>152</v>
      </c>
      <c r="C98" s="2" t="s">
        <v>11</v>
      </c>
      <c r="D98" s="45" t="s">
        <v>208</v>
      </c>
      <c r="E98" s="2">
        <f t="shared" ref="E98:E99" si="21">(IF(D98="SI",0.7,IF(D98="PARCIALMENTE",0.42,IF(D98="NO",0.14,0))))</f>
        <v>0.7</v>
      </c>
      <c r="F98" s="43" t="s">
        <v>290</v>
      </c>
    </row>
    <row r="99" spans="1:6" ht="45" x14ac:dyDescent="0.25">
      <c r="A99" s="2" t="s">
        <v>160</v>
      </c>
      <c r="B99" s="54" t="s">
        <v>153</v>
      </c>
      <c r="C99" s="2" t="s">
        <v>11</v>
      </c>
      <c r="D99" s="45" t="s">
        <v>208</v>
      </c>
      <c r="E99" s="2">
        <f t="shared" si="21"/>
        <v>0.7</v>
      </c>
      <c r="F99" s="43" t="s">
        <v>290</v>
      </c>
    </row>
    <row r="100" spans="1:6" ht="195" x14ac:dyDescent="0.25">
      <c r="A100" s="1">
        <v>27</v>
      </c>
      <c r="B100" s="53" t="s">
        <v>154</v>
      </c>
      <c r="C100" s="1" t="s">
        <v>9</v>
      </c>
      <c r="D100" s="44" t="s">
        <v>209</v>
      </c>
      <c r="E100" s="1">
        <f>(IF(D100="SI",0.3,IF(D100="PARCIALMENTE",0.18,IF(D100="NO",0.06,0))))</f>
        <v>0.18</v>
      </c>
      <c r="F100" s="42" t="s">
        <v>303</v>
      </c>
    </row>
    <row r="101" spans="1:6" ht="60" x14ac:dyDescent="0.25">
      <c r="A101" s="2" t="s">
        <v>161</v>
      </c>
      <c r="B101" s="54" t="s">
        <v>155</v>
      </c>
      <c r="C101" s="2" t="s">
        <v>11</v>
      </c>
      <c r="D101" s="45" t="s">
        <v>208</v>
      </c>
      <c r="E101" s="2">
        <f t="shared" ref="E101:E105" si="22">(IF(D101="SI",0.7,IF(D101="PARCIALMENTE",0.42,IF(D101="NO",0.14,0))))</f>
        <v>0.7</v>
      </c>
      <c r="F101" s="43" t="s">
        <v>304</v>
      </c>
    </row>
    <row r="102" spans="1:6" ht="60" x14ac:dyDescent="0.25">
      <c r="A102" s="2" t="s">
        <v>162</v>
      </c>
      <c r="B102" s="54" t="s">
        <v>156</v>
      </c>
      <c r="C102" s="2" t="s">
        <v>11</v>
      </c>
      <c r="D102" s="45" t="s">
        <v>208</v>
      </c>
      <c r="E102" s="2">
        <f t="shared" si="22"/>
        <v>0.7</v>
      </c>
      <c r="F102" s="43" t="s">
        <v>304</v>
      </c>
    </row>
    <row r="103" spans="1:6" ht="30" x14ac:dyDescent="0.25">
      <c r="A103" s="2" t="s">
        <v>163</v>
      </c>
      <c r="B103" s="54" t="s">
        <v>157</v>
      </c>
      <c r="C103" s="2" t="s">
        <v>11</v>
      </c>
      <c r="D103" s="45" t="s">
        <v>208</v>
      </c>
      <c r="E103" s="2">
        <f t="shared" si="22"/>
        <v>0.7</v>
      </c>
      <c r="F103" s="43" t="s">
        <v>255</v>
      </c>
    </row>
    <row r="104" spans="1:6" ht="60" x14ac:dyDescent="0.25">
      <c r="A104" s="2" t="s">
        <v>164</v>
      </c>
      <c r="B104" s="54" t="s">
        <v>165</v>
      </c>
      <c r="C104" s="2" t="s">
        <v>11</v>
      </c>
      <c r="D104" s="45" t="s">
        <v>208</v>
      </c>
      <c r="E104" s="2">
        <f t="shared" si="22"/>
        <v>0.7</v>
      </c>
      <c r="F104" s="43" t="s">
        <v>304</v>
      </c>
    </row>
    <row r="105" spans="1:6" ht="30" x14ac:dyDescent="0.25">
      <c r="A105" s="2" t="s">
        <v>167</v>
      </c>
      <c r="B105" s="54" t="s">
        <v>166</v>
      </c>
      <c r="C105" s="2" t="s">
        <v>11</v>
      </c>
      <c r="D105" s="45" t="s">
        <v>208</v>
      </c>
      <c r="E105" s="2">
        <f t="shared" si="22"/>
        <v>0.7</v>
      </c>
      <c r="F105" s="43" t="s">
        <v>234</v>
      </c>
    </row>
    <row r="106" spans="1:6" ht="23.25" x14ac:dyDescent="0.25">
      <c r="A106" s="62" t="s">
        <v>168</v>
      </c>
      <c r="B106" s="63"/>
      <c r="C106" s="63"/>
      <c r="D106" s="63"/>
      <c r="E106" s="63"/>
      <c r="F106" s="64"/>
    </row>
    <row r="107" spans="1:6" ht="30.95" customHeight="1" x14ac:dyDescent="0.25">
      <c r="A107" s="10" t="s">
        <v>1</v>
      </c>
      <c r="B107" s="46" t="s">
        <v>168</v>
      </c>
      <c r="C107" s="10" t="s">
        <v>4</v>
      </c>
      <c r="D107" s="10" t="s">
        <v>5</v>
      </c>
      <c r="E107" s="10" t="s">
        <v>6</v>
      </c>
      <c r="F107" s="10" t="s">
        <v>7</v>
      </c>
    </row>
    <row r="108" spans="1:6" ht="60" x14ac:dyDescent="0.25">
      <c r="A108" s="1">
        <v>28</v>
      </c>
      <c r="B108" s="3" t="s">
        <v>169</v>
      </c>
      <c r="C108" s="1" t="s">
        <v>9</v>
      </c>
      <c r="D108" s="44" t="s">
        <v>208</v>
      </c>
      <c r="E108" s="1">
        <f>(IF(D108="SI",0.3,IF(D108="PARCIALMENTE",0.18,IF(D108="NO",0.06,0))))</f>
        <v>0.3</v>
      </c>
      <c r="F108" s="42" t="s">
        <v>256</v>
      </c>
    </row>
    <row r="109" spans="1:6" ht="48.75" customHeight="1" x14ac:dyDescent="0.25">
      <c r="A109" s="2" t="s">
        <v>172</v>
      </c>
      <c r="B109" s="4" t="s">
        <v>170</v>
      </c>
      <c r="C109" s="2" t="s">
        <v>11</v>
      </c>
      <c r="D109" s="45" t="s">
        <v>208</v>
      </c>
      <c r="E109" s="2">
        <f t="shared" ref="E109:E110" si="23">(IF(D109="SI",0.7,IF(D109="PARCIALMENTE",0.42,IF(D109="NO",0.14,0))))</f>
        <v>0.7</v>
      </c>
      <c r="F109" s="43" t="s">
        <v>257</v>
      </c>
    </row>
    <row r="110" spans="1:6" ht="45" x14ac:dyDescent="0.25">
      <c r="A110" s="2" t="s">
        <v>173</v>
      </c>
      <c r="B110" s="4" t="s">
        <v>171</v>
      </c>
      <c r="C110" s="2" t="s">
        <v>11</v>
      </c>
      <c r="D110" s="45" t="s">
        <v>208</v>
      </c>
      <c r="E110" s="2">
        <f t="shared" si="23"/>
        <v>0.7</v>
      </c>
      <c r="F110" s="43" t="s">
        <v>305</v>
      </c>
    </row>
    <row r="111" spans="1:6" ht="21.75" customHeight="1" x14ac:dyDescent="0.25">
      <c r="A111" s="62" t="s">
        <v>174</v>
      </c>
      <c r="B111" s="63"/>
      <c r="C111" s="63"/>
      <c r="D111" s="63"/>
      <c r="E111" s="63"/>
      <c r="F111" s="64"/>
    </row>
    <row r="112" spans="1:6" ht="21.75" customHeight="1" x14ac:dyDescent="0.25">
      <c r="A112" s="10" t="s">
        <v>1</v>
      </c>
      <c r="B112" s="11" t="s">
        <v>174</v>
      </c>
      <c r="C112" s="10" t="s">
        <v>4</v>
      </c>
      <c r="D112" s="10" t="s">
        <v>5</v>
      </c>
      <c r="E112" s="10" t="s">
        <v>6</v>
      </c>
      <c r="F112" s="10" t="s">
        <v>7</v>
      </c>
    </row>
    <row r="113" spans="1:6" ht="90" x14ac:dyDescent="0.25">
      <c r="A113" s="1">
        <v>29</v>
      </c>
      <c r="B113" s="53" t="s">
        <v>175</v>
      </c>
      <c r="C113" s="1" t="s">
        <v>11</v>
      </c>
      <c r="D113" s="44" t="s">
        <v>208</v>
      </c>
      <c r="E113" s="1">
        <f>(IF(D113="SI",0.7,IF(D113="PARCIALMENTE",0.18,IF(D113="NO",0.06,0))))</f>
        <v>0.7</v>
      </c>
      <c r="F113" s="42" t="s">
        <v>308</v>
      </c>
    </row>
    <row r="114" spans="1:6" ht="42" customHeight="1" x14ac:dyDescent="0.25">
      <c r="A114" s="2" t="s">
        <v>178</v>
      </c>
      <c r="B114" s="54" t="s">
        <v>176</v>
      </c>
      <c r="C114" s="2" t="s">
        <v>11</v>
      </c>
      <c r="D114" s="45" t="s">
        <v>208</v>
      </c>
      <c r="E114" s="2">
        <f>(IF(D114="SI",0.7,IF(D114="PARCIALMENTE",0.42,IF(D114="NO",0.14,0))))</f>
        <v>0.7</v>
      </c>
      <c r="F114" s="43" t="s">
        <v>291</v>
      </c>
    </row>
    <row r="115" spans="1:6" ht="45" x14ac:dyDescent="0.25">
      <c r="A115" s="1">
        <v>30</v>
      </c>
      <c r="B115" s="53" t="s">
        <v>177</v>
      </c>
      <c r="C115" s="1" t="s">
        <v>11</v>
      </c>
      <c r="D115" s="44" t="s">
        <v>208</v>
      </c>
      <c r="E115" s="1">
        <f>(IF(D115="SI",0.7,IF(D115="PARCIALMENTE",0.42,IF(D115="NO",0.14,0))))</f>
        <v>0.7</v>
      </c>
      <c r="F115" s="42" t="s">
        <v>292</v>
      </c>
    </row>
    <row r="116" spans="1:6" ht="60" x14ac:dyDescent="0.25">
      <c r="A116" s="2" t="s">
        <v>180</v>
      </c>
      <c r="B116" s="54" t="s">
        <v>179</v>
      </c>
      <c r="C116" s="2" t="s">
        <v>11</v>
      </c>
      <c r="D116" s="45" t="s">
        <v>208</v>
      </c>
      <c r="E116" s="2">
        <f t="shared" ref="E116:E119" si="24">(IF(D116="SI",0.7,IF(D116="PARCIALMENTE",0.42,IF(D116="NO",0.14,0))))</f>
        <v>0.7</v>
      </c>
      <c r="F116" s="43" t="s">
        <v>294</v>
      </c>
    </row>
    <row r="117" spans="1:6" ht="60" x14ac:dyDescent="0.25">
      <c r="A117" s="2" t="s">
        <v>189</v>
      </c>
      <c r="B117" s="54" t="s">
        <v>181</v>
      </c>
      <c r="C117" s="2" t="s">
        <v>11</v>
      </c>
      <c r="D117" s="45" t="s">
        <v>208</v>
      </c>
      <c r="E117" s="2">
        <f t="shared" si="24"/>
        <v>0.7</v>
      </c>
      <c r="F117" s="43" t="s">
        <v>293</v>
      </c>
    </row>
    <row r="118" spans="1:6" ht="60" x14ac:dyDescent="0.25">
      <c r="A118" s="2" t="s">
        <v>190</v>
      </c>
      <c r="B118" s="54" t="s">
        <v>182</v>
      </c>
      <c r="C118" s="2" t="s">
        <v>11</v>
      </c>
      <c r="D118" s="45" t="s">
        <v>208</v>
      </c>
      <c r="E118" s="2">
        <f t="shared" si="24"/>
        <v>0.7</v>
      </c>
      <c r="F118" s="43" t="s">
        <v>295</v>
      </c>
    </row>
    <row r="119" spans="1:6" ht="60" x14ac:dyDescent="0.25">
      <c r="A119" s="2" t="s">
        <v>191</v>
      </c>
      <c r="B119" s="54" t="s">
        <v>183</v>
      </c>
      <c r="C119" s="2" t="s">
        <v>11</v>
      </c>
      <c r="D119" s="45" t="s">
        <v>208</v>
      </c>
      <c r="E119" s="2">
        <f t="shared" si="24"/>
        <v>0.7</v>
      </c>
      <c r="F119" s="43" t="s">
        <v>296</v>
      </c>
    </row>
    <row r="120" spans="1:6" ht="45" x14ac:dyDescent="0.25">
      <c r="A120" s="1">
        <v>31</v>
      </c>
      <c r="B120" s="53" t="s">
        <v>184</v>
      </c>
      <c r="C120" s="1" t="s">
        <v>9</v>
      </c>
      <c r="D120" s="44" t="s">
        <v>208</v>
      </c>
      <c r="E120" s="1">
        <f>(IF(D120="SI",0.3,IF(D120="PARCIALMENTE",0.18,IF(D120="NO",0.06,0))))</f>
        <v>0.3</v>
      </c>
      <c r="F120" s="42" t="s">
        <v>258</v>
      </c>
    </row>
    <row r="121" spans="1:6" ht="45" x14ac:dyDescent="0.25">
      <c r="A121" s="2" t="s">
        <v>192</v>
      </c>
      <c r="B121" s="54" t="s">
        <v>185</v>
      </c>
      <c r="C121" s="2" t="s">
        <v>11</v>
      </c>
      <c r="D121" s="45" t="s">
        <v>208</v>
      </c>
      <c r="E121" s="2">
        <f>(IF(D121="SI",0.7,IF(D121="PARCIALMENTE",0.42,IF(D121="NO",0.14,0))))</f>
        <v>0.7</v>
      </c>
      <c r="F121" s="43" t="s">
        <v>237</v>
      </c>
    </row>
    <row r="122" spans="1:6" ht="45" x14ac:dyDescent="0.25">
      <c r="A122" s="1">
        <v>32</v>
      </c>
      <c r="B122" s="53" t="s">
        <v>186</v>
      </c>
      <c r="C122" s="1" t="s">
        <v>11</v>
      </c>
      <c r="D122" s="44" t="s">
        <v>208</v>
      </c>
      <c r="E122" s="1">
        <f>(IF(D122="SI",0.7,IF(D122="PARCIALMENTE",0.18,IF(D122="NO",0.06,0))))</f>
        <v>0.7</v>
      </c>
      <c r="F122" s="42" t="s">
        <v>259</v>
      </c>
    </row>
    <row r="123" spans="1:6" ht="33.950000000000003" customHeight="1" x14ac:dyDescent="0.25">
      <c r="A123" s="2" t="s">
        <v>193</v>
      </c>
      <c r="B123" s="54" t="s">
        <v>187</v>
      </c>
      <c r="C123" s="2" t="s">
        <v>11</v>
      </c>
      <c r="D123" s="45" t="s">
        <v>208</v>
      </c>
      <c r="E123" s="2">
        <f t="shared" ref="E123:E124" si="25">(IF(D123="SI",0.7,IF(D123="PARCIALMENTE",0.42,IF(D123="NO",0.14,0))))</f>
        <v>0.7</v>
      </c>
      <c r="F123" s="43" t="s">
        <v>238</v>
      </c>
    </row>
    <row r="124" spans="1:6" ht="30" x14ac:dyDescent="0.25">
      <c r="A124" s="2" t="s">
        <v>194</v>
      </c>
      <c r="B124" s="54" t="s">
        <v>188</v>
      </c>
      <c r="C124" s="2" t="s">
        <v>11</v>
      </c>
      <c r="D124" s="45" t="s">
        <v>208</v>
      </c>
      <c r="E124" s="2">
        <f t="shared" si="25"/>
        <v>0.7</v>
      </c>
      <c r="F124" s="43" t="s">
        <v>239</v>
      </c>
    </row>
    <row r="128" spans="1:6" ht="18.75" x14ac:dyDescent="0.25">
      <c r="B128" s="60" t="s">
        <v>195</v>
      </c>
      <c r="C128" s="60"/>
      <c r="D128" s="60"/>
      <c r="F128" s="45" t="s">
        <v>208</v>
      </c>
    </row>
    <row r="129" spans="2:6" ht="38.1" customHeight="1" x14ac:dyDescent="0.25">
      <c r="B129" s="40" t="s">
        <v>196</v>
      </c>
      <c r="C129" s="56" t="s">
        <v>197</v>
      </c>
      <c r="D129" s="56"/>
      <c r="F129" s="39" t="s">
        <v>210</v>
      </c>
    </row>
    <row r="130" spans="2:6" ht="18.75" x14ac:dyDescent="0.25">
      <c r="B130" s="8" t="s">
        <v>198</v>
      </c>
      <c r="C130" s="57" t="s">
        <v>199</v>
      </c>
      <c r="D130" s="57"/>
      <c r="F130" s="39" t="s">
        <v>209</v>
      </c>
    </row>
    <row r="131" spans="2:6" ht="18.75" x14ac:dyDescent="0.25">
      <c r="B131" s="8" t="s">
        <v>200</v>
      </c>
      <c r="C131" s="58" t="s">
        <v>201</v>
      </c>
      <c r="D131" s="58"/>
    </row>
    <row r="132" spans="2:6" ht="18.75" x14ac:dyDescent="0.25">
      <c r="B132" s="41" t="s">
        <v>202</v>
      </c>
      <c r="C132" s="59" t="s">
        <v>203</v>
      </c>
      <c r="D132" s="59"/>
    </row>
  </sheetData>
  <mergeCells count="15">
    <mergeCell ref="A1:F1"/>
    <mergeCell ref="A2:F2"/>
    <mergeCell ref="A42:F42"/>
    <mergeCell ref="A106:F106"/>
    <mergeCell ref="A111:F111"/>
    <mergeCell ref="A88:F88"/>
    <mergeCell ref="A3:F3"/>
    <mergeCell ref="A5:F5"/>
    <mergeCell ref="A4:F4"/>
    <mergeCell ref="A41:F41"/>
    <mergeCell ref="C129:D129"/>
    <mergeCell ref="C130:D130"/>
    <mergeCell ref="C131:D131"/>
    <mergeCell ref="C132:D132"/>
    <mergeCell ref="B128:D128"/>
  </mergeCells>
  <dataValidations count="2">
    <dataValidation type="list" allowBlank="1" showInputMessage="1" showErrorMessage="1" sqref="F128:F130" xr:uid="{9F02DA15-3B5C-1F45-9316-F90811B40637}">
      <formula1>$H$8:$H$10</formula1>
    </dataValidation>
    <dataValidation type="list" allowBlank="1" showInputMessage="1" showErrorMessage="1" sqref="D7:D40 D44:D51 D53:D56 D58:D72 D74:D76 D78:D87 D90:D105 D108:D110 D113:D124" xr:uid="{E1BE31D7-A2D9-0C45-A139-499B99153D0D}">
      <formula1>$F$128:$F$130</formula1>
    </dataValidation>
  </dataValidation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showGridLines="0" zoomScale="119" workbookViewId="0">
      <selection sqref="A1:D1"/>
    </sheetView>
  </sheetViews>
  <sheetFormatPr baseColWidth="10" defaultColWidth="10.85546875" defaultRowHeight="12" x14ac:dyDescent="0.2"/>
  <cols>
    <col min="1" max="1" width="3" style="14" customWidth="1"/>
    <col min="2" max="2" width="58.7109375" style="14" customWidth="1"/>
    <col min="3" max="3" width="16.28515625" style="14" customWidth="1"/>
    <col min="4" max="4" width="23.7109375" style="14" customWidth="1"/>
    <col min="5" max="5" width="5.28515625" style="14" customWidth="1"/>
    <col min="6" max="6" width="20.28515625" style="14" customWidth="1"/>
    <col min="7" max="7" width="19.42578125" style="14" customWidth="1"/>
    <col min="8" max="256" width="10.85546875" style="14"/>
    <col min="257" max="257" width="8.7109375" style="14" customWidth="1"/>
    <col min="258" max="258" width="65.7109375" style="14" customWidth="1"/>
    <col min="259" max="259" width="16" style="14" customWidth="1"/>
    <col min="260" max="260" width="18" style="14" customWidth="1"/>
    <col min="261" max="512" width="10.85546875" style="14"/>
    <col min="513" max="513" width="8.7109375" style="14" customWidth="1"/>
    <col min="514" max="514" width="65.7109375" style="14" customWidth="1"/>
    <col min="515" max="515" width="16" style="14" customWidth="1"/>
    <col min="516" max="516" width="18" style="14" customWidth="1"/>
    <col min="517" max="768" width="10.85546875" style="14"/>
    <col min="769" max="769" width="8.7109375" style="14" customWidth="1"/>
    <col min="770" max="770" width="65.7109375" style="14" customWidth="1"/>
    <col min="771" max="771" width="16" style="14" customWidth="1"/>
    <col min="772" max="772" width="18" style="14" customWidth="1"/>
    <col min="773" max="1024" width="10.85546875" style="14"/>
    <col min="1025" max="1025" width="8.7109375" style="14" customWidth="1"/>
    <col min="1026" max="1026" width="65.7109375" style="14" customWidth="1"/>
    <col min="1027" max="1027" width="16" style="14" customWidth="1"/>
    <col min="1028" max="1028" width="18" style="14" customWidth="1"/>
    <col min="1029" max="1280" width="10.85546875" style="14"/>
    <col min="1281" max="1281" width="8.7109375" style="14" customWidth="1"/>
    <col min="1282" max="1282" width="65.7109375" style="14" customWidth="1"/>
    <col min="1283" max="1283" width="16" style="14" customWidth="1"/>
    <col min="1284" max="1284" width="18" style="14" customWidth="1"/>
    <col min="1285" max="1536" width="10.85546875" style="14"/>
    <col min="1537" max="1537" width="8.7109375" style="14" customWidth="1"/>
    <col min="1538" max="1538" width="65.7109375" style="14" customWidth="1"/>
    <col min="1539" max="1539" width="16" style="14" customWidth="1"/>
    <col min="1540" max="1540" width="18" style="14" customWidth="1"/>
    <col min="1541" max="1792" width="10.85546875" style="14"/>
    <col min="1793" max="1793" width="8.7109375" style="14" customWidth="1"/>
    <col min="1794" max="1794" width="65.7109375" style="14" customWidth="1"/>
    <col min="1795" max="1795" width="16" style="14" customWidth="1"/>
    <col min="1796" max="1796" width="18" style="14" customWidth="1"/>
    <col min="1797" max="2048" width="10.85546875" style="14"/>
    <col min="2049" max="2049" width="8.7109375" style="14" customWidth="1"/>
    <col min="2050" max="2050" width="65.7109375" style="14" customWidth="1"/>
    <col min="2051" max="2051" width="16" style="14" customWidth="1"/>
    <col min="2052" max="2052" width="18" style="14" customWidth="1"/>
    <col min="2053" max="2304" width="10.85546875" style="14"/>
    <col min="2305" max="2305" width="8.7109375" style="14" customWidth="1"/>
    <col min="2306" max="2306" width="65.7109375" style="14" customWidth="1"/>
    <col min="2307" max="2307" width="16" style="14" customWidth="1"/>
    <col min="2308" max="2308" width="18" style="14" customWidth="1"/>
    <col min="2309" max="2560" width="10.85546875" style="14"/>
    <col min="2561" max="2561" width="8.7109375" style="14" customWidth="1"/>
    <col min="2562" max="2562" width="65.7109375" style="14" customWidth="1"/>
    <col min="2563" max="2563" width="16" style="14" customWidth="1"/>
    <col min="2564" max="2564" width="18" style="14" customWidth="1"/>
    <col min="2565" max="2816" width="10.85546875" style="14"/>
    <col min="2817" max="2817" width="8.7109375" style="14" customWidth="1"/>
    <col min="2818" max="2818" width="65.7109375" style="14" customWidth="1"/>
    <col min="2819" max="2819" width="16" style="14" customWidth="1"/>
    <col min="2820" max="2820" width="18" style="14" customWidth="1"/>
    <col min="2821" max="3072" width="10.85546875" style="14"/>
    <col min="3073" max="3073" width="8.7109375" style="14" customWidth="1"/>
    <col min="3074" max="3074" width="65.7109375" style="14" customWidth="1"/>
    <col min="3075" max="3075" width="16" style="14" customWidth="1"/>
    <col min="3076" max="3076" width="18" style="14" customWidth="1"/>
    <col min="3077" max="3328" width="10.85546875" style="14"/>
    <col min="3329" max="3329" width="8.7109375" style="14" customWidth="1"/>
    <col min="3330" max="3330" width="65.7109375" style="14" customWidth="1"/>
    <col min="3331" max="3331" width="16" style="14" customWidth="1"/>
    <col min="3332" max="3332" width="18" style="14" customWidth="1"/>
    <col min="3333" max="3584" width="10.85546875" style="14"/>
    <col min="3585" max="3585" width="8.7109375" style="14" customWidth="1"/>
    <col min="3586" max="3586" width="65.7109375" style="14" customWidth="1"/>
    <col min="3587" max="3587" width="16" style="14" customWidth="1"/>
    <col min="3588" max="3588" width="18" style="14" customWidth="1"/>
    <col min="3589" max="3840" width="10.85546875" style="14"/>
    <col min="3841" max="3841" width="8.7109375" style="14" customWidth="1"/>
    <col min="3842" max="3842" width="65.7109375" style="14" customWidth="1"/>
    <col min="3843" max="3843" width="16" style="14" customWidth="1"/>
    <col min="3844" max="3844" width="18" style="14" customWidth="1"/>
    <col min="3845" max="4096" width="10.85546875" style="14"/>
    <col min="4097" max="4097" width="8.7109375" style="14" customWidth="1"/>
    <col min="4098" max="4098" width="65.7109375" style="14" customWidth="1"/>
    <col min="4099" max="4099" width="16" style="14" customWidth="1"/>
    <col min="4100" max="4100" width="18" style="14" customWidth="1"/>
    <col min="4101" max="4352" width="10.85546875" style="14"/>
    <col min="4353" max="4353" width="8.7109375" style="14" customWidth="1"/>
    <col min="4354" max="4354" width="65.7109375" style="14" customWidth="1"/>
    <col min="4355" max="4355" width="16" style="14" customWidth="1"/>
    <col min="4356" max="4356" width="18" style="14" customWidth="1"/>
    <col min="4357" max="4608" width="10.85546875" style="14"/>
    <col min="4609" max="4609" width="8.7109375" style="14" customWidth="1"/>
    <col min="4610" max="4610" width="65.7109375" style="14" customWidth="1"/>
    <col min="4611" max="4611" width="16" style="14" customWidth="1"/>
    <col min="4612" max="4612" width="18" style="14" customWidth="1"/>
    <col min="4613" max="4864" width="10.85546875" style="14"/>
    <col min="4865" max="4865" width="8.7109375" style="14" customWidth="1"/>
    <col min="4866" max="4866" width="65.7109375" style="14" customWidth="1"/>
    <col min="4867" max="4867" width="16" style="14" customWidth="1"/>
    <col min="4868" max="4868" width="18" style="14" customWidth="1"/>
    <col min="4869" max="5120" width="10.85546875" style="14"/>
    <col min="5121" max="5121" width="8.7109375" style="14" customWidth="1"/>
    <col min="5122" max="5122" width="65.7109375" style="14" customWidth="1"/>
    <col min="5123" max="5123" width="16" style="14" customWidth="1"/>
    <col min="5124" max="5124" width="18" style="14" customWidth="1"/>
    <col min="5125" max="5376" width="10.85546875" style="14"/>
    <col min="5377" max="5377" width="8.7109375" style="14" customWidth="1"/>
    <col min="5378" max="5378" width="65.7109375" style="14" customWidth="1"/>
    <col min="5379" max="5379" width="16" style="14" customWidth="1"/>
    <col min="5380" max="5380" width="18" style="14" customWidth="1"/>
    <col min="5381" max="5632" width="10.85546875" style="14"/>
    <col min="5633" max="5633" width="8.7109375" style="14" customWidth="1"/>
    <col min="5634" max="5634" width="65.7109375" style="14" customWidth="1"/>
    <col min="5635" max="5635" width="16" style="14" customWidth="1"/>
    <col min="5636" max="5636" width="18" style="14" customWidth="1"/>
    <col min="5637" max="5888" width="10.85546875" style="14"/>
    <col min="5889" max="5889" width="8.7109375" style="14" customWidth="1"/>
    <col min="5890" max="5890" width="65.7109375" style="14" customWidth="1"/>
    <col min="5891" max="5891" width="16" style="14" customWidth="1"/>
    <col min="5892" max="5892" width="18" style="14" customWidth="1"/>
    <col min="5893" max="6144" width="10.85546875" style="14"/>
    <col min="6145" max="6145" width="8.7109375" style="14" customWidth="1"/>
    <col min="6146" max="6146" width="65.7109375" style="14" customWidth="1"/>
    <col min="6147" max="6147" width="16" style="14" customWidth="1"/>
    <col min="6148" max="6148" width="18" style="14" customWidth="1"/>
    <col min="6149" max="6400" width="10.85546875" style="14"/>
    <col min="6401" max="6401" width="8.7109375" style="14" customWidth="1"/>
    <col min="6402" max="6402" width="65.7109375" style="14" customWidth="1"/>
    <col min="6403" max="6403" width="16" style="14" customWidth="1"/>
    <col min="6404" max="6404" width="18" style="14" customWidth="1"/>
    <col min="6405" max="6656" width="10.85546875" style="14"/>
    <col min="6657" max="6657" width="8.7109375" style="14" customWidth="1"/>
    <col min="6658" max="6658" width="65.7109375" style="14" customWidth="1"/>
    <col min="6659" max="6659" width="16" style="14" customWidth="1"/>
    <col min="6660" max="6660" width="18" style="14" customWidth="1"/>
    <col min="6661" max="6912" width="10.85546875" style="14"/>
    <col min="6913" max="6913" width="8.7109375" style="14" customWidth="1"/>
    <col min="6914" max="6914" width="65.7109375" style="14" customWidth="1"/>
    <col min="6915" max="6915" width="16" style="14" customWidth="1"/>
    <col min="6916" max="6916" width="18" style="14" customWidth="1"/>
    <col min="6917" max="7168" width="10.85546875" style="14"/>
    <col min="7169" max="7169" width="8.7109375" style="14" customWidth="1"/>
    <col min="7170" max="7170" width="65.7109375" style="14" customWidth="1"/>
    <col min="7171" max="7171" width="16" style="14" customWidth="1"/>
    <col min="7172" max="7172" width="18" style="14" customWidth="1"/>
    <col min="7173" max="7424" width="10.85546875" style="14"/>
    <col min="7425" max="7425" width="8.7109375" style="14" customWidth="1"/>
    <col min="7426" max="7426" width="65.7109375" style="14" customWidth="1"/>
    <col min="7427" max="7427" width="16" style="14" customWidth="1"/>
    <col min="7428" max="7428" width="18" style="14" customWidth="1"/>
    <col min="7429" max="7680" width="10.85546875" style="14"/>
    <col min="7681" max="7681" width="8.7109375" style="14" customWidth="1"/>
    <col min="7682" max="7682" width="65.7109375" style="14" customWidth="1"/>
    <col min="7683" max="7683" width="16" style="14" customWidth="1"/>
    <col min="7684" max="7684" width="18" style="14" customWidth="1"/>
    <col min="7685" max="7936" width="10.85546875" style="14"/>
    <col min="7937" max="7937" width="8.7109375" style="14" customWidth="1"/>
    <col min="7938" max="7938" width="65.7109375" style="14" customWidth="1"/>
    <col min="7939" max="7939" width="16" style="14" customWidth="1"/>
    <col min="7940" max="7940" width="18" style="14" customWidth="1"/>
    <col min="7941" max="8192" width="10.85546875" style="14"/>
    <col min="8193" max="8193" width="8.7109375" style="14" customWidth="1"/>
    <col min="8194" max="8194" width="65.7109375" style="14" customWidth="1"/>
    <col min="8195" max="8195" width="16" style="14" customWidth="1"/>
    <col min="8196" max="8196" width="18" style="14" customWidth="1"/>
    <col min="8197" max="8448" width="10.85546875" style="14"/>
    <col min="8449" max="8449" width="8.7109375" style="14" customWidth="1"/>
    <col min="8450" max="8450" width="65.7109375" style="14" customWidth="1"/>
    <col min="8451" max="8451" width="16" style="14" customWidth="1"/>
    <col min="8452" max="8452" width="18" style="14" customWidth="1"/>
    <col min="8453" max="8704" width="10.85546875" style="14"/>
    <col min="8705" max="8705" width="8.7109375" style="14" customWidth="1"/>
    <col min="8706" max="8706" width="65.7109375" style="14" customWidth="1"/>
    <col min="8707" max="8707" width="16" style="14" customWidth="1"/>
    <col min="8708" max="8708" width="18" style="14" customWidth="1"/>
    <col min="8709" max="8960" width="10.85546875" style="14"/>
    <col min="8961" max="8961" width="8.7109375" style="14" customWidth="1"/>
    <col min="8962" max="8962" width="65.7109375" style="14" customWidth="1"/>
    <col min="8963" max="8963" width="16" style="14" customWidth="1"/>
    <col min="8964" max="8964" width="18" style="14" customWidth="1"/>
    <col min="8965" max="9216" width="10.85546875" style="14"/>
    <col min="9217" max="9217" width="8.7109375" style="14" customWidth="1"/>
    <col min="9218" max="9218" width="65.7109375" style="14" customWidth="1"/>
    <col min="9219" max="9219" width="16" style="14" customWidth="1"/>
    <col min="9220" max="9220" width="18" style="14" customWidth="1"/>
    <col min="9221" max="9472" width="10.85546875" style="14"/>
    <col min="9473" max="9473" width="8.7109375" style="14" customWidth="1"/>
    <col min="9474" max="9474" width="65.7109375" style="14" customWidth="1"/>
    <col min="9475" max="9475" width="16" style="14" customWidth="1"/>
    <col min="9476" max="9476" width="18" style="14" customWidth="1"/>
    <col min="9477" max="9728" width="10.85546875" style="14"/>
    <col min="9729" max="9729" width="8.7109375" style="14" customWidth="1"/>
    <col min="9730" max="9730" width="65.7109375" style="14" customWidth="1"/>
    <col min="9731" max="9731" width="16" style="14" customWidth="1"/>
    <col min="9732" max="9732" width="18" style="14" customWidth="1"/>
    <col min="9733" max="9984" width="10.85546875" style="14"/>
    <col min="9985" max="9985" width="8.7109375" style="14" customWidth="1"/>
    <col min="9986" max="9986" width="65.7109375" style="14" customWidth="1"/>
    <col min="9987" max="9987" width="16" style="14" customWidth="1"/>
    <col min="9988" max="9988" width="18" style="14" customWidth="1"/>
    <col min="9989" max="10240" width="10.85546875" style="14"/>
    <col min="10241" max="10241" width="8.7109375" style="14" customWidth="1"/>
    <col min="10242" max="10242" width="65.7109375" style="14" customWidth="1"/>
    <col min="10243" max="10243" width="16" style="14" customWidth="1"/>
    <col min="10244" max="10244" width="18" style="14" customWidth="1"/>
    <col min="10245" max="10496" width="10.85546875" style="14"/>
    <col min="10497" max="10497" width="8.7109375" style="14" customWidth="1"/>
    <col min="10498" max="10498" width="65.7109375" style="14" customWidth="1"/>
    <col min="10499" max="10499" width="16" style="14" customWidth="1"/>
    <col min="10500" max="10500" width="18" style="14" customWidth="1"/>
    <col min="10501" max="10752" width="10.85546875" style="14"/>
    <col min="10753" max="10753" width="8.7109375" style="14" customWidth="1"/>
    <col min="10754" max="10754" width="65.7109375" style="14" customWidth="1"/>
    <col min="10755" max="10755" width="16" style="14" customWidth="1"/>
    <col min="10756" max="10756" width="18" style="14" customWidth="1"/>
    <col min="10757" max="11008" width="10.85546875" style="14"/>
    <col min="11009" max="11009" width="8.7109375" style="14" customWidth="1"/>
    <col min="11010" max="11010" width="65.7109375" style="14" customWidth="1"/>
    <col min="11011" max="11011" width="16" style="14" customWidth="1"/>
    <col min="11012" max="11012" width="18" style="14" customWidth="1"/>
    <col min="11013" max="11264" width="10.85546875" style="14"/>
    <col min="11265" max="11265" width="8.7109375" style="14" customWidth="1"/>
    <col min="11266" max="11266" width="65.7109375" style="14" customWidth="1"/>
    <col min="11267" max="11267" width="16" style="14" customWidth="1"/>
    <col min="11268" max="11268" width="18" style="14" customWidth="1"/>
    <col min="11269" max="11520" width="10.85546875" style="14"/>
    <col min="11521" max="11521" width="8.7109375" style="14" customWidth="1"/>
    <col min="11522" max="11522" width="65.7109375" style="14" customWidth="1"/>
    <col min="11523" max="11523" width="16" style="14" customWidth="1"/>
    <col min="11524" max="11524" width="18" style="14" customWidth="1"/>
    <col min="11525" max="11776" width="10.85546875" style="14"/>
    <col min="11777" max="11777" width="8.7109375" style="14" customWidth="1"/>
    <col min="11778" max="11778" width="65.7109375" style="14" customWidth="1"/>
    <col min="11779" max="11779" width="16" style="14" customWidth="1"/>
    <col min="11780" max="11780" width="18" style="14" customWidth="1"/>
    <col min="11781" max="12032" width="10.85546875" style="14"/>
    <col min="12033" max="12033" width="8.7109375" style="14" customWidth="1"/>
    <col min="12034" max="12034" width="65.7109375" style="14" customWidth="1"/>
    <col min="12035" max="12035" width="16" style="14" customWidth="1"/>
    <col min="12036" max="12036" width="18" style="14" customWidth="1"/>
    <col min="12037" max="12288" width="10.85546875" style="14"/>
    <col min="12289" max="12289" width="8.7109375" style="14" customWidth="1"/>
    <col min="12290" max="12290" width="65.7109375" style="14" customWidth="1"/>
    <col min="12291" max="12291" width="16" style="14" customWidth="1"/>
    <col min="12292" max="12292" width="18" style="14" customWidth="1"/>
    <col min="12293" max="12544" width="10.85546875" style="14"/>
    <col min="12545" max="12545" width="8.7109375" style="14" customWidth="1"/>
    <col min="12546" max="12546" width="65.7109375" style="14" customWidth="1"/>
    <col min="12547" max="12547" width="16" style="14" customWidth="1"/>
    <col min="12548" max="12548" width="18" style="14" customWidth="1"/>
    <col min="12549" max="12800" width="10.85546875" style="14"/>
    <col min="12801" max="12801" width="8.7109375" style="14" customWidth="1"/>
    <col min="12802" max="12802" width="65.7109375" style="14" customWidth="1"/>
    <col min="12803" max="12803" width="16" style="14" customWidth="1"/>
    <col min="12804" max="12804" width="18" style="14" customWidth="1"/>
    <col min="12805" max="13056" width="10.85546875" style="14"/>
    <col min="13057" max="13057" width="8.7109375" style="14" customWidth="1"/>
    <col min="13058" max="13058" width="65.7109375" style="14" customWidth="1"/>
    <col min="13059" max="13059" width="16" style="14" customWidth="1"/>
    <col min="13060" max="13060" width="18" style="14" customWidth="1"/>
    <col min="13061" max="13312" width="10.85546875" style="14"/>
    <col min="13313" max="13313" width="8.7109375" style="14" customWidth="1"/>
    <col min="13314" max="13314" width="65.7109375" style="14" customWidth="1"/>
    <col min="13315" max="13315" width="16" style="14" customWidth="1"/>
    <col min="13316" max="13316" width="18" style="14" customWidth="1"/>
    <col min="13317" max="13568" width="10.85546875" style="14"/>
    <col min="13569" max="13569" width="8.7109375" style="14" customWidth="1"/>
    <col min="13570" max="13570" width="65.7109375" style="14" customWidth="1"/>
    <col min="13571" max="13571" width="16" style="14" customWidth="1"/>
    <col min="13572" max="13572" width="18" style="14" customWidth="1"/>
    <col min="13573" max="13824" width="10.85546875" style="14"/>
    <col min="13825" max="13825" width="8.7109375" style="14" customWidth="1"/>
    <col min="13826" max="13826" width="65.7109375" style="14" customWidth="1"/>
    <col min="13827" max="13827" width="16" style="14" customWidth="1"/>
    <col min="13828" max="13828" width="18" style="14" customWidth="1"/>
    <col min="13829" max="14080" width="10.85546875" style="14"/>
    <col min="14081" max="14081" width="8.7109375" style="14" customWidth="1"/>
    <col min="14082" max="14082" width="65.7109375" style="14" customWidth="1"/>
    <col min="14083" max="14083" width="16" style="14" customWidth="1"/>
    <col min="14084" max="14084" width="18" style="14" customWidth="1"/>
    <col min="14085" max="14336" width="10.85546875" style="14"/>
    <col min="14337" max="14337" width="8.7109375" style="14" customWidth="1"/>
    <col min="14338" max="14338" width="65.7109375" style="14" customWidth="1"/>
    <col min="14339" max="14339" width="16" style="14" customWidth="1"/>
    <col min="14340" max="14340" width="18" style="14" customWidth="1"/>
    <col min="14341" max="14592" width="10.85546875" style="14"/>
    <col min="14593" max="14593" width="8.7109375" style="14" customWidth="1"/>
    <col min="14594" max="14594" width="65.7109375" style="14" customWidth="1"/>
    <col min="14595" max="14595" width="16" style="14" customWidth="1"/>
    <col min="14596" max="14596" width="18" style="14" customWidth="1"/>
    <col min="14597" max="14848" width="10.85546875" style="14"/>
    <col min="14849" max="14849" width="8.7109375" style="14" customWidth="1"/>
    <col min="14850" max="14850" width="65.7109375" style="14" customWidth="1"/>
    <col min="14851" max="14851" width="16" style="14" customWidth="1"/>
    <col min="14852" max="14852" width="18" style="14" customWidth="1"/>
    <col min="14853" max="15104" width="10.85546875" style="14"/>
    <col min="15105" max="15105" width="8.7109375" style="14" customWidth="1"/>
    <col min="15106" max="15106" width="65.7109375" style="14" customWidth="1"/>
    <col min="15107" max="15107" width="16" style="14" customWidth="1"/>
    <col min="15108" max="15108" width="18" style="14" customWidth="1"/>
    <col min="15109" max="15360" width="10.85546875" style="14"/>
    <col min="15361" max="15361" width="8.7109375" style="14" customWidth="1"/>
    <col min="15362" max="15362" width="65.7109375" style="14" customWidth="1"/>
    <col min="15363" max="15363" width="16" style="14" customWidth="1"/>
    <col min="15364" max="15364" width="18" style="14" customWidth="1"/>
    <col min="15365" max="15616" width="10.85546875" style="14"/>
    <col min="15617" max="15617" width="8.7109375" style="14" customWidth="1"/>
    <col min="15618" max="15618" width="65.7109375" style="14" customWidth="1"/>
    <col min="15619" max="15619" width="16" style="14" customWidth="1"/>
    <col min="15620" max="15620" width="18" style="14" customWidth="1"/>
    <col min="15621" max="15872" width="10.85546875" style="14"/>
    <col min="15873" max="15873" width="8.7109375" style="14" customWidth="1"/>
    <col min="15874" max="15874" width="65.7109375" style="14" customWidth="1"/>
    <col min="15875" max="15875" width="16" style="14" customWidth="1"/>
    <col min="15876" max="15876" width="18" style="14" customWidth="1"/>
    <col min="15877" max="16128" width="10.85546875" style="14"/>
    <col min="16129" max="16129" width="8.7109375" style="14" customWidth="1"/>
    <col min="16130" max="16130" width="65.7109375" style="14" customWidth="1"/>
    <col min="16131" max="16131" width="16" style="14" customWidth="1"/>
    <col min="16132" max="16132" width="18" style="14" customWidth="1"/>
    <col min="16133" max="16384" width="10.85546875" style="14"/>
  </cols>
  <sheetData>
    <row r="1" spans="1:7" ht="21" customHeight="1" x14ac:dyDescent="0.2">
      <c r="A1" s="75" t="s">
        <v>226</v>
      </c>
      <c r="B1" s="75"/>
      <c r="C1" s="75"/>
      <c r="D1" s="75"/>
    </row>
    <row r="2" spans="1:7" x14ac:dyDescent="0.2">
      <c r="A2" s="72" t="s">
        <v>215</v>
      </c>
      <c r="B2" s="72"/>
      <c r="C2" s="72"/>
      <c r="D2" s="72"/>
      <c r="E2" s="15"/>
    </row>
    <row r="3" spans="1:7" x14ac:dyDescent="0.2">
      <c r="A3" s="72" t="s">
        <v>227</v>
      </c>
      <c r="B3" s="72"/>
      <c r="C3" s="72"/>
      <c r="D3" s="72"/>
      <c r="E3" s="15"/>
    </row>
    <row r="4" spans="1:7" ht="12.75" thickBot="1" x14ac:dyDescent="0.25"/>
    <row r="5" spans="1:7" ht="21" customHeight="1" x14ac:dyDescent="0.2">
      <c r="B5" s="13" t="s">
        <v>216</v>
      </c>
      <c r="C5" s="16" t="s">
        <v>217</v>
      </c>
      <c r="D5" s="16" t="s">
        <v>218</v>
      </c>
      <c r="F5" s="73" t="s">
        <v>195</v>
      </c>
      <c r="G5" s="74"/>
    </row>
    <row r="6" spans="1:7" ht="17.25" customHeight="1" x14ac:dyDescent="0.25">
      <c r="B6" s="17" t="s">
        <v>3</v>
      </c>
      <c r="C6" s="28">
        <f>+((1/10)*(Formulario!E7+Formulario!E12+Formulario!E15+Formulario!E19+Formulario!E22+Formulario!E25+Formulario!E28+Formulario!E31+Formulario!E34+Formulario!E37)+((1/24)*(Formulario!E8+Formulario!E9+Formulario!E10+Formulario!E11+Formulario!E13+Formulario!E14+Formulario!E16+Formulario!E17+Formulario!E18+Formulario!E20+Formulario!E21+Formulario!E23+Formulario!E24+Formulario!E26+Formulario!E27+Formulario!E29+Formulario!E30+Formulario!E32+Formulario!E33+Formulario!E35+Formulario!E36+Formulario!E38+Formulario!E39+Formulario!E40)))*5</f>
        <v>4.9999999999999991</v>
      </c>
      <c r="D6" s="27" t="s">
        <v>203</v>
      </c>
      <c r="F6" s="29" t="s">
        <v>196</v>
      </c>
      <c r="G6" s="30" t="s">
        <v>197</v>
      </c>
    </row>
    <row r="7" spans="1:7" ht="17.25" customHeight="1" x14ac:dyDescent="0.25">
      <c r="B7" s="18" t="s">
        <v>219</v>
      </c>
      <c r="C7" s="28">
        <f>(+C8+C9+C10+C11+C12)*(1/5)</f>
        <v>4.95</v>
      </c>
      <c r="D7" s="27" t="s">
        <v>203</v>
      </c>
      <c r="F7" s="31" t="s">
        <v>198</v>
      </c>
      <c r="G7" s="47" t="s">
        <v>199</v>
      </c>
    </row>
    <row r="8" spans="1:7" ht="17.25" customHeight="1" x14ac:dyDescent="0.25">
      <c r="B8" s="19" t="s">
        <v>220</v>
      </c>
      <c r="C8" s="25">
        <f>(((1/3)*(Formulario!E44+Formulario!E47+Formulario!E50))+((1/5)*(Formulario!E45+Formulario!E46+Formulario!E48+Formulario!E49+Formulario!E51)))*5</f>
        <v>5</v>
      </c>
      <c r="D8" s="26" t="s">
        <v>203</v>
      </c>
      <c r="F8" s="31" t="s">
        <v>200</v>
      </c>
      <c r="G8" s="32" t="s">
        <v>201</v>
      </c>
    </row>
    <row r="9" spans="1:7" ht="17.25" customHeight="1" thickBot="1" x14ac:dyDescent="0.3">
      <c r="B9" s="19" t="s">
        <v>221</v>
      </c>
      <c r="C9" s="25">
        <f>+(((Formulario!E53+Formulario!E55)*(1/2))+((Formulario!E54+Formulario!E56)*(1/2)))*5</f>
        <v>5</v>
      </c>
      <c r="D9" s="26" t="s">
        <v>203</v>
      </c>
      <c r="F9" s="33" t="s">
        <v>202</v>
      </c>
      <c r="G9" s="34" t="s">
        <v>203</v>
      </c>
    </row>
    <row r="10" spans="1:7" ht="17.25" customHeight="1" x14ac:dyDescent="0.25">
      <c r="B10" s="19" t="s">
        <v>222</v>
      </c>
      <c r="C10" s="25">
        <f>+(((Formulario!E58+Formulario!E61+Formulario!E64+Formulario!E67+Formulario!E70)*(1/6))+((Formulario!E59+Formulario!E60+Formulario!E62+Formulario!E63+Formulario!E65+Formulario!E66+Formulario!E68+Formulario!E69+Formulario!E71+Formulario!E72)*(1/10)))*5</f>
        <v>4.7500000000000009</v>
      </c>
      <c r="D10" s="26" t="s">
        <v>203</v>
      </c>
      <c r="E10" s="6"/>
    </row>
    <row r="11" spans="1:7" ht="17.25" customHeight="1" x14ac:dyDescent="0.25">
      <c r="B11" s="19" t="s">
        <v>223</v>
      </c>
      <c r="C11" s="25">
        <f>+((Formulario!E74)+((0.5)*(Formulario!E75+Formulario!E76)))*5</f>
        <v>5</v>
      </c>
      <c r="D11" s="26" t="s">
        <v>203</v>
      </c>
      <c r="E11" s="6"/>
    </row>
    <row r="12" spans="1:7" ht="17.25" customHeight="1" x14ac:dyDescent="0.25">
      <c r="B12" s="19" t="s">
        <v>224</v>
      </c>
      <c r="C12" s="25">
        <f>+(((Formulario!E78+Formulario!E82)*(1/2))+((Formulario!E79+Formulario!E80+Formulario!E81+Formulario!E83+Formulario!E84+Formulario!E85+Formulario!E86+Formulario!E87)*(1/8)))*5</f>
        <v>5</v>
      </c>
      <c r="D12" s="26" t="s">
        <v>203</v>
      </c>
    </row>
    <row r="13" spans="1:7" ht="17.25" customHeight="1" x14ac:dyDescent="0.25">
      <c r="B13" s="18" t="s">
        <v>139</v>
      </c>
      <c r="C13" s="28">
        <f>+(((Formulario!E90+Formulario!E95+Formulario!E97+Formulario!E100)*(1/4))+(Formulario!E91+Formulario!E92+Formulario!E93+Formulario!E94+Formulario!E96+Formulario!E98+Formulario!E99+Formulario!E101+Formulario!E102+Formulario!E103+Formulario!E104+Formulario!E105)*(1/12))*5</f>
        <v>4.8499999999999996</v>
      </c>
      <c r="D13" s="27" t="s">
        <v>203</v>
      </c>
    </row>
    <row r="14" spans="1:7" ht="17.25" customHeight="1" x14ac:dyDescent="0.25">
      <c r="B14" s="18" t="s">
        <v>168</v>
      </c>
      <c r="C14" s="28">
        <f>+((Formulario!E108)+(Formulario!E109+Formulario!E110)*(0.5))*5</f>
        <v>5</v>
      </c>
      <c r="D14" s="27" t="s">
        <v>203</v>
      </c>
    </row>
    <row r="15" spans="1:7" ht="17.25" customHeight="1" x14ac:dyDescent="0.25">
      <c r="B15" s="18" t="s">
        <v>174</v>
      </c>
      <c r="C15" s="28">
        <f>+((1/1)*(Formulario!E120)+((1/11)*(Formulario!E113+Formulario!E114+Formulario!E115+Formulario!E116+Formulario!E117+Formulario!E118+Formulario!E119+Formulario!E121+Formulario!E122+Formulario!E123+Formulario!E124)))*5</f>
        <v>5</v>
      </c>
      <c r="D15" s="27" t="s">
        <v>203</v>
      </c>
    </row>
    <row r="16" spans="1:7" ht="15" x14ac:dyDescent="0.25">
      <c r="B16" s="20"/>
      <c r="C16" s="23" t="s">
        <v>225</v>
      </c>
      <c r="D16" s="24" t="s">
        <v>225</v>
      </c>
    </row>
    <row r="17" spans="2:5" ht="15" x14ac:dyDescent="0.25">
      <c r="B17" s="20"/>
      <c r="C17" s="21">
        <f>(+C6+C7+C13+C14+C15)/5</f>
        <v>4.9599999999999991</v>
      </c>
      <c r="D17" s="22" t="s">
        <v>203</v>
      </c>
    </row>
    <row r="22" spans="2:5" ht="23.1" customHeight="1" x14ac:dyDescent="0.2"/>
    <row r="26" spans="2:5" x14ac:dyDescent="0.2">
      <c r="E26" s="6"/>
    </row>
    <row r="27" spans="2:5" x14ac:dyDescent="0.2">
      <c r="E27" s="6"/>
    </row>
    <row r="30" spans="2:5" x14ac:dyDescent="0.2">
      <c r="E30" s="6"/>
    </row>
    <row r="37" spans="5:5" x14ac:dyDescent="0.2">
      <c r="E37" s="6"/>
    </row>
    <row r="38" spans="5:5" x14ac:dyDescent="0.2">
      <c r="E38" s="6"/>
    </row>
    <row r="39" spans="5:5" x14ac:dyDescent="0.2">
      <c r="E39" s="6"/>
    </row>
    <row r="45" spans="5:5" x14ac:dyDescent="0.2">
      <c r="E45" s="6"/>
    </row>
    <row r="46" spans="5:5" x14ac:dyDescent="0.2">
      <c r="E46" s="6"/>
    </row>
    <row r="48" spans="5:5" x14ac:dyDescent="0.2">
      <c r="E48" s="6"/>
    </row>
  </sheetData>
  <mergeCells count="4">
    <mergeCell ref="A2:D2"/>
    <mergeCell ref="F5:G5"/>
    <mergeCell ref="A1:D1"/>
    <mergeCell ref="A3:D3"/>
  </mergeCells>
  <conditionalFormatting sqref="C7:C15">
    <cfRule type="cellIs" dxfId="18" priority="67" stopIfTrue="1" operator="between">
      <formula>1</formula>
      <formula>3</formula>
    </cfRule>
    <cfRule type="cellIs" dxfId="17" priority="68" stopIfTrue="1" operator="between">
      <formula>3.01</formula>
      <formula>4</formula>
    </cfRule>
    <cfRule type="cellIs" dxfId="16" priority="69" stopIfTrue="1" operator="between">
      <formula>4.01</formula>
      <formula>5</formula>
    </cfRule>
  </conditionalFormatting>
  <conditionalFormatting sqref="D19:D20 F15 D16">
    <cfRule type="cellIs" dxfId="15" priority="55" operator="equal">
      <formula>"INADECUADO"</formula>
    </cfRule>
    <cfRule type="cellIs" dxfId="14" priority="56" operator="equal">
      <formula>"DEFICIENTE"</formula>
    </cfRule>
    <cfRule type="cellIs" dxfId="13" priority="57" operator="equal">
      <formula>"SATISFACTORIO"</formula>
    </cfRule>
    <cfRule type="cellIs" dxfId="12" priority="58" operator="equal">
      <formula>"ADECUADO"</formula>
    </cfRule>
  </conditionalFormatting>
  <conditionalFormatting sqref="D18 C16 C18:C20">
    <cfRule type="cellIs" dxfId="11" priority="16" stopIfTrue="1" operator="between">
      <formula>1</formula>
      <formula>3</formula>
    </cfRule>
    <cfRule type="cellIs" dxfId="10" priority="17" stopIfTrue="1" operator="between">
      <formula>3.01</formula>
      <formula>4</formula>
    </cfRule>
    <cfRule type="cellIs" dxfId="9" priority="18" stopIfTrue="1" operator="between">
      <formula>4.01</formula>
      <formula>5</formula>
    </cfRule>
  </conditionalFormatting>
  <conditionalFormatting sqref="C17">
    <cfRule type="cellIs" dxfId="8" priority="7" stopIfTrue="1" operator="between">
      <formula>1</formula>
      <formula>3</formula>
    </cfRule>
    <cfRule type="cellIs" dxfId="7" priority="8" stopIfTrue="1" operator="between">
      <formula>3.01</formula>
      <formula>4</formula>
    </cfRule>
    <cfRule type="cellIs" dxfId="6" priority="9" stopIfTrue="1" operator="between">
      <formula>4.01</formula>
      <formula>5</formula>
    </cfRule>
  </conditionalFormatting>
  <conditionalFormatting sqref="C6">
    <cfRule type="cellIs" dxfId="5" priority="4" stopIfTrue="1" operator="between">
      <formula>1</formula>
      <formula>3</formula>
    </cfRule>
    <cfRule type="cellIs" dxfId="4" priority="5" stopIfTrue="1" operator="between">
      <formula>3.01</formula>
      <formula>4</formula>
    </cfRule>
    <cfRule type="cellIs" dxfId="3" priority="6" stopIfTrue="1" operator="between">
      <formula>4.01</formula>
      <formula>5</formula>
    </cfRule>
  </conditionalFormatting>
  <conditionalFormatting sqref="C21:D31">
    <cfRule type="cellIs" dxfId="2" priority="1" stopIfTrue="1" operator="between">
      <formula>1</formula>
      <formula>3</formula>
    </cfRule>
    <cfRule type="cellIs" dxfId="1" priority="2" stopIfTrue="1" operator="between">
      <formula>3.01</formula>
      <formula>4</formula>
    </cfRule>
    <cfRule type="cellIs" dxfId="0" priority="3" stopIfTrue="1" operator="between">
      <formula>4.01</formula>
      <formula>5</formula>
    </cfRule>
  </conditionalFormatting>
  <dataValidations count="1">
    <dataValidation type="list" allowBlank="1" showInputMessage="1" showErrorMessage="1" sqref="G7:G9 D6:D15 D17" xr:uid="{FF7EACCC-EF86-C54C-B2E0-F44617DD6886}">
      <formula1>$G$7:$G$9</formula1>
    </dataValidation>
  </dataValidations>
  <printOptions horizontalCentered="1"/>
  <pageMargins left="0.25" right="0.25" top="0.75" bottom="0.75" header="0.3" footer="0.3"/>
  <pageSetup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showGridLines="0" tabSelected="1" zoomScale="189" zoomScaleNormal="110" workbookViewId="0"/>
  </sheetViews>
  <sheetFormatPr baseColWidth="10" defaultColWidth="115.140625" defaultRowHeight="12" x14ac:dyDescent="0.25"/>
  <cols>
    <col min="1" max="16384" width="115.140625" style="12"/>
  </cols>
  <sheetData>
    <row r="1" spans="1:1" ht="15" customHeight="1" x14ac:dyDescent="0.25">
      <c r="A1" s="37" t="s">
        <v>226</v>
      </c>
    </row>
    <row r="2" spans="1:1" ht="18.95" customHeight="1" x14ac:dyDescent="0.25">
      <c r="A2" s="48" t="s">
        <v>261</v>
      </c>
    </row>
    <row r="3" spans="1:1" ht="15" customHeight="1" x14ac:dyDescent="0.25">
      <c r="A3" s="51" t="s">
        <v>211</v>
      </c>
    </row>
    <row r="4" spans="1:1" ht="195.95" customHeight="1" thickBot="1" x14ac:dyDescent="0.3">
      <c r="A4" s="35" t="s">
        <v>309</v>
      </c>
    </row>
    <row r="5" spans="1:1" ht="15.95" customHeight="1" thickBot="1" x14ac:dyDescent="0.3">
      <c r="A5" s="49" t="s">
        <v>212</v>
      </c>
    </row>
    <row r="6" spans="1:1" ht="75.95" customHeight="1" thickBot="1" x14ac:dyDescent="0.3">
      <c r="A6" s="36" t="s">
        <v>307</v>
      </c>
    </row>
    <row r="7" spans="1:1" ht="15.95" customHeight="1" thickBot="1" x14ac:dyDescent="0.3">
      <c r="A7" s="50" t="s">
        <v>213</v>
      </c>
    </row>
    <row r="8" spans="1:1" ht="80.099999999999994" customHeight="1" thickBot="1" x14ac:dyDescent="0.3">
      <c r="A8" s="36" t="s">
        <v>310</v>
      </c>
    </row>
    <row r="9" spans="1:1" ht="15.95" customHeight="1" thickBot="1" x14ac:dyDescent="0.3">
      <c r="A9" s="49" t="s">
        <v>214</v>
      </c>
    </row>
    <row r="10" spans="1:1" ht="63.95" customHeight="1" thickBot="1" x14ac:dyDescent="0.3">
      <c r="A10" s="35" t="s">
        <v>306</v>
      </c>
    </row>
    <row r="12" spans="1:1" x14ac:dyDescent="0.25">
      <c r="A12" s="52" t="s">
        <v>262</v>
      </c>
    </row>
    <row r="13" spans="1:1" x14ac:dyDescent="0.25">
      <c r="A13" s="52" t="s">
        <v>225</v>
      </c>
    </row>
    <row r="14" spans="1:1" x14ac:dyDescent="0.25">
      <c r="A14" s="9" t="s">
        <v>263</v>
      </c>
    </row>
    <row r="15" spans="1:1" x14ac:dyDescent="0.25">
      <c r="A15" s="9"/>
    </row>
  </sheetData>
  <printOptions horizontalCentered="1"/>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Escala Valoración</vt:lpstr>
      <vt:lpstr>Formulario</vt:lpstr>
      <vt:lpstr>Resultados</vt:lpstr>
      <vt:lpstr>Valoración Cualitativa</vt:lpstr>
      <vt:lpstr>Formulario!Títulos_a_imprimir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Urrea</dc:creator>
  <cp:lastModifiedBy>USER</cp:lastModifiedBy>
  <cp:lastPrinted>2022-02-24T20:52:01Z</cp:lastPrinted>
  <dcterms:created xsi:type="dcterms:W3CDTF">2016-08-28T15:07:44Z</dcterms:created>
  <dcterms:modified xsi:type="dcterms:W3CDTF">2023-08-22T20:34:12Z</dcterms:modified>
</cp:coreProperties>
</file>